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530" yWindow="450" windowWidth="15450" windowHeight="11655"/>
  </bookViews>
  <sheets>
    <sheet name="計算式の演習" sheetId="2" r:id="rId1"/>
    <sheet name="計算式の演習 (解答)" sheetId="3" state="hidden" r:id="rId2"/>
    <sheet name="日付時刻関数" sheetId="8" r:id="rId3"/>
    <sheet name="日付時刻関(解答）" sheetId="7" state="hidden" r:id="rId4"/>
    <sheet name="IF関数" sheetId="9" r:id="rId5"/>
    <sheet name="IF関数 (解答)" sheetId="10" state="hidden" r:id="rId6"/>
    <sheet name="論理関数とネスト" sheetId="11" r:id="rId7"/>
    <sheet name="論理関数とネスト (解答)" sheetId="12" state="hidden" r:id="rId8"/>
    <sheet name="VLOOKUP関数" sheetId="13" r:id="rId9"/>
    <sheet name="VLOOKUP関数 (解答)" sheetId="14" state="hidden" r:id="rId10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14" l="1"/>
  <c r="B9" i="14"/>
  <c r="F6" i="12" l="1"/>
  <c r="F7" i="12"/>
  <c r="F8" i="12"/>
  <c r="F9" i="12"/>
  <c r="F5" i="12"/>
  <c r="E6" i="12"/>
  <c r="E7" i="12"/>
  <c r="E8" i="12"/>
  <c r="E9" i="12"/>
  <c r="E5" i="12"/>
  <c r="G7" i="10" l="1"/>
  <c r="G8" i="10"/>
  <c r="G9" i="10"/>
  <c r="G10" i="10"/>
  <c r="G11" i="10"/>
  <c r="G12" i="10"/>
  <c r="G13" i="10"/>
  <c r="G14" i="10"/>
  <c r="G15" i="10"/>
  <c r="G16" i="10"/>
  <c r="G17" i="10"/>
  <c r="G18" i="10"/>
  <c r="G19" i="10"/>
  <c r="G6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E6" i="7" l="1"/>
  <c r="G10" i="7" l="1"/>
  <c r="G9" i="7"/>
  <c r="G8" i="7"/>
  <c r="G7" i="7"/>
  <c r="G6" i="7"/>
  <c r="F10" i="7"/>
  <c r="F9" i="7"/>
  <c r="F8" i="7"/>
  <c r="F7" i="7"/>
  <c r="F6" i="7"/>
  <c r="E10" i="7"/>
  <c r="E9" i="7"/>
  <c r="E8" i="7"/>
  <c r="E7" i="7"/>
  <c r="E13" i="3" l="1"/>
  <c r="E12" i="3"/>
  <c r="F11" i="3"/>
  <c r="F10" i="3"/>
  <c r="F9" i="3"/>
  <c r="F8" i="3"/>
  <c r="F7" i="3"/>
  <c r="F6" i="3"/>
  <c r="F5" i="3"/>
  <c r="F13" i="3" s="1"/>
  <c r="F12" i="3" l="1"/>
</calcChain>
</file>

<file path=xl/comments1.xml><?xml version="1.0" encoding="utf-8"?>
<comments xmlns="http://schemas.openxmlformats.org/spreadsheetml/2006/main">
  <authors>
    <author>Kiyotaka Takamoto</author>
  </authors>
  <commentLis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TODAY関数を設定します。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Kiyotaka Takamoto</author>
  </authors>
  <commentLis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TODAY関数を設定します。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<sst xmlns="http://schemas.openxmlformats.org/spreadsheetml/2006/main" count="170" uniqueCount="79">
  <si>
    <t>単価</t>
    <rPh sb="0" eb="2">
      <t>タンカ</t>
    </rPh>
    <phoneticPr fontId="1"/>
  </si>
  <si>
    <t>売上数</t>
    <rPh sb="0" eb="2">
      <t>ウリアゲ</t>
    </rPh>
    <rPh sb="2" eb="3">
      <t>スウ</t>
    </rPh>
    <phoneticPr fontId="1"/>
  </si>
  <si>
    <t>金額</t>
    <rPh sb="0" eb="2">
      <t>キンガク</t>
    </rPh>
    <phoneticPr fontId="1"/>
  </si>
  <si>
    <t>バスタオル</t>
    <phoneticPr fontId="1"/>
  </si>
  <si>
    <t>フェイスタオル</t>
    <phoneticPr fontId="1"/>
  </si>
  <si>
    <t>スポーツタオル</t>
    <phoneticPr fontId="1"/>
  </si>
  <si>
    <t>ウォッシュタオル</t>
    <phoneticPr fontId="1"/>
  </si>
  <si>
    <t>タオルハンカチ</t>
    <phoneticPr fontId="1"/>
  </si>
  <si>
    <t>バスマット</t>
    <phoneticPr fontId="1"/>
  </si>
  <si>
    <t>ブランケット</t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</si>
  <si>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</si>
  <si>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</si>
  <si>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r>
      <t>　「金額」を「単価」×「金額」で</t>
    </r>
    <r>
      <rPr>
        <b/>
        <sz val="14"/>
        <color rgb="FF00B050"/>
        <rFont val="游ゴシック"/>
        <family val="3"/>
        <charset val="128"/>
        <scheme val="minor"/>
      </rPr>
      <t>掛け算</t>
    </r>
    <r>
      <rPr>
        <sz val="11"/>
        <color theme="1"/>
        <rFont val="游ゴシック"/>
        <family val="2"/>
        <charset val="128"/>
        <scheme val="minor"/>
      </rPr>
      <t>で計算し、</t>
    </r>
    <r>
      <rPr>
        <b/>
        <sz val="14"/>
        <color rgb="FFFF0000"/>
        <rFont val="游ゴシック"/>
        <family val="3"/>
        <charset val="128"/>
        <scheme val="minor"/>
      </rPr>
      <t>オートフィル</t>
    </r>
    <r>
      <rPr>
        <sz val="11"/>
        <color theme="1"/>
        <rFont val="游ゴシック"/>
        <family val="2"/>
        <charset val="128"/>
        <scheme val="minor"/>
      </rPr>
      <t>でコピーしましょう</t>
    </r>
    <rPh sb="2" eb="4">
      <t>キンガク</t>
    </rPh>
    <rPh sb="7" eb="9">
      <t>タンカ</t>
    </rPh>
    <rPh sb="12" eb="14">
      <t>キンガク</t>
    </rPh>
    <rPh sb="16" eb="17">
      <t>カ</t>
    </rPh>
    <rPh sb="18" eb="19">
      <t>ザン</t>
    </rPh>
    <rPh sb="20" eb="22">
      <t>ケイサン</t>
    </rPh>
    <phoneticPr fontId="1"/>
  </si>
  <si>
    <r>
      <t>　「売上数」と「金額」合計を</t>
    </r>
    <r>
      <rPr>
        <b/>
        <sz val="14"/>
        <color rgb="FF0070C0"/>
        <rFont val="游ゴシック"/>
        <family val="3"/>
        <charset val="128"/>
        <scheme val="minor"/>
      </rPr>
      <t>関数</t>
    </r>
    <r>
      <rPr>
        <sz val="11"/>
        <color theme="1"/>
        <rFont val="游ゴシック"/>
        <family val="2"/>
        <charset val="128"/>
        <scheme val="minor"/>
      </rPr>
      <t>で計算し、</t>
    </r>
    <r>
      <rPr>
        <b/>
        <sz val="14"/>
        <color rgb="FFFF0000"/>
        <rFont val="游ゴシック"/>
        <family val="3"/>
        <charset val="128"/>
        <scheme val="minor"/>
      </rPr>
      <t>オートフィル</t>
    </r>
    <r>
      <rPr>
        <sz val="11"/>
        <color theme="1"/>
        <rFont val="游ゴシック"/>
        <family val="2"/>
        <charset val="128"/>
        <scheme val="minor"/>
      </rPr>
      <t>でコピーしましょう</t>
    </r>
    <rPh sb="2" eb="4">
      <t>ウリアゲ</t>
    </rPh>
    <rPh sb="4" eb="5">
      <t>スウ</t>
    </rPh>
    <rPh sb="8" eb="10">
      <t>キンガク</t>
    </rPh>
    <rPh sb="11" eb="13">
      <t>ゴウケイ</t>
    </rPh>
    <rPh sb="14" eb="16">
      <t>カンスウ</t>
    </rPh>
    <rPh sb="17" eb="19">
      <t>ケイサン</t>
    </rPh>
    <phoneticPr fontId="1"/>
  </si>
  <si>
    <t>【解答】</t>
    <rPh sb="1" eb="3">
      <t>カイトウ</t>
    </rPh>
    <phoneticPr fontId="1"/>
  </si>
  <si>
    <t>売上表【計算式＋関数＋オートフィル】</t>
    <rPh sb="0" eb="2">
      <t>ウリアゲ</t>
    </rPh>
    <rPh sb="2" eb="3">
      <t>ヒョウ</t>
    </rPh>
    <rPh sb="8" eb="10">
      <t>カンスウ</t>
    </rPh>
    <phoneticPr fontId="1"/>
  </si>
  <si>
    <t>社員入社日</t>
    <rPh sb="0" eb="2">
      <t>シャイン</t>
    </rPh>
    <rPh sb="2" eb="5">
      <t>ニュウシャビ</t>
    </rPh>
    <phoneticPr fontId="8"/>
  </si>
  <si>
    <t>社員番号</t>
    <rPh sb="0" eb="2">
      <t>シャイン</t>
    </rPh>
    <rPh sb="2" eb="4">
      <t>バンゴウ</t>
    </rPh>
    <phoneticPr fontId="8"/>
  </si>
  <si>
    <t>氏名</t>
    <rPh sb="0" eb="2">
      <t>シメイ</t>
    </rPh>
    <phoneticPr fontId="8"/>
  </si>
  <si>
    <t>部署</t>
    <rPh sb="0" eb="2">
      <t>ブショ</t>
    </rPh>
    <phoneticPr fontId="8"/>
  </si>
  <si>
    <t>入社日</t>
    <rPh sb="0" eb="3">
      <t>ニュウシャビ</t>
    </rPh>
    <phoneticPr fontId="8"/>
  </si>
  <si>
    <t>伊藤　幸一</t>
    <rPh sb="0" eb="2">
      <t>イトウ</t>
    </rPh>
    <rPh sb="3" eb="5">
      <t>コウイチ</t>
    </rPh>
    <phoneticPr fontId="8"/>
  </si>
  <si>
    <t>総務部</t>
    <rPh sb="0" eb="2">
      <t>ソウム</t>
    </rPh>
    <rPh sb="2" eb="3">
      <t>ブ</t>
    </rPh>
    <phoneticPr fontId="8"/>
  </si>
  <si>
    <t>佐藤　信二</t>
    <rPh sb="0" eb="2">
      <t>サトウ</t>
    </rPh>
    <rPh sb="3" eb="5">
      <t>シンジ</t>
    </rPh>
    <phoneticPr fontId="8"/>
  </si>
  <si>
    <t>小林　聡</t>
    <rPh sb="0" eb="2">
      <t>コバヤシ</t>
    </rPh>
    <rPh sb="3" eb="4">
      <t>サトシ</t>
    </rPh>
    <phoneticPr fontId="8"/>
  </si>
  <si>
    <t>営業部</t>
    <rPh sb="0" eb="2">
      <t>エイギョウ</t>
    </rPh>
    <rPh sb="2" eb="3">
      <t>ブ</t>
    </rPh>
    <phoneticPr fontId="8"/>
  </si>
  <si>
    <t>斉藤　智子</t>
    <rPh sb="0" eb="2">
      <t>サイトウ</t>
    </rPh>
    <rPh sb="3" eb="5">
      <t>サトコ</t>
    </rPh>
    <phoneticPr fontId="8"/>
  </si>
  <si>
    <t>石本　孝子</t>
    <rPh sb="0" eb="2">
      <t>イシモト</t>
    </rPh>
    <rPh sb="3" eb="5">
      <t>タカコ</t>
    </rPh>
    <phoneticPr fontId="8"/>
  </si>
  <si>
    <t>今日の日付</t>
    <rPh sb="0" eb="2">
      <t>キョウ</t>
    </rPh>
    <rPh sb="3" eb="5">
      <t>ヒヅケ</t>
    </rPh>
    <phoneticPr fontId="8"/>
  </si>
  <si>
    <t>=TODAY()　※引数なし</t>
    <rPh sb="10" eb="12">
      <t>ヒキスウ</t>
    </rPh>
    <phoneticPr fontId="8"/>
  </si>
  <si>
    <t>勤続年数</t>
    <rPh sb="0" eb="2">
      <t>キンゾク</t>
    </rPh>
    <rPh sb="2" eb="4">
      <t>ネンスウ</t>
    </rPh>
    <phoneticPr fontId="8"/>
  </si>
  <si>
    <t>勤続月数</t>
    <rPh sb="0" eb="2">
      <t>キンゾク</t>
    </rPh>
    <rPh sb="2" eb="3">
      <t>ヅキ</t>
    </rPh>
    <rPh sb="3" eb="4">
      <t>カズ</t>
    </rPh>
    <phoneticPr fontId="8"/>
  </si>
  <si>
    <t>勤続日数</t>
    <rPh sb="0" eb="2">
      <t>キンゾク</t>
    </rPh>
    <rPh sb="2" eb="3">
      <t>ビ</t>
    </rPh>
    <rPh sb="3" eb="4">
      <t>カズ</t>
    </rPh>
    <phoneticPr fontId="8"/>
  </si>
  <si>
    <t>検定試験</t>
    <rPh sb="0" eb="2">
      <t>ケンテイ</t>
    </rPh>
    <rPh sb="2" eb="4">
      <t>シケン</t>
    </rPh>
    <phoneticPr fontId="8"/>
  </si>
  <si>
    <t>No</t>
    <phoneticPr fontId="8"/>
  </si>
  <si>
    <t>科目</t>
    <rPh sb="0" eb="2">
      <t>カモク</t>
    </rPh>
    <phoneticPr fontId="8"/>
  </si>
  <si>
    <t>合計</t>
    <rPh sb="0" eb="2">
      <t>ゴウケイ</t>
    </rPh>
    <phoneticPr fontId="8"/>
  </si>
  <si>
    <t>合否</t>
    <rPh sb="0" eb="2">
      <t>ゴウヒ</t>
    </rPh>
    <phoneticPr fontId="8"/>
  </si>
  <si>
    <t>Word</t>
    <phoneticPr fontId="8"/>
  </si>
  <si>
    <t>Excel</t>
    <phoneticPr fontId="8"/>
  </si>
  <si>
    <t>伊藤</t>
    <rPh sb="0" eb="2">
      <t>イトウ</t>
    </rPh>
    <phoneticPr fontId="8"/>
  </si>
  <si>
    <t>今井</t>
    <rPh sb="0" eb="2">
      <t>イマイ</t>
    </rPh>
    <phoneticPr fontId="8"/>
  </si>
  <si>
    <t>大田</t>
    <rPh sb="0" eb="2">
      <t>オオタ</t>
    </rPh>
    <phoneticPr fontId="8"/>
  </si>
  <si>
    <t>篠原</t>
    <rPh sb="0" eb="2">
      <t>シノハラ</t>
    </rPh>
    <phoneticPr fontId="8"/>
  </si>
  <si>
    <t>白川</t>
    <rPh sb="0" eb="2">
      <t>シラカワ</t>
    </rPh>
    <phoneticPr fontId="8"/>
  </si>
  <si>
    <t>神野</t>
    <rPh sb="0" eb="2">
      <t>ジンノ</t>
    </rPh>
    <phoneticPr fontId="8"/>
  </si>
  <si>
    <t>高本</t>
    <rPh sb="0" eb="2">
      <t>タカモト</t>
    </rPh>
    <phoneticPr fontId="8"/>
  </si>
  <si>
    <t>武田</t>
    <rPh sb="0" eb="2">
      <t>タケダ</t>
    </rPh>
    <phoneticPr fontId="8"/>
  </si>
  <si>
    <t>橋本</t>
    <rPh sb="0" eb="2">
      <t>ハシモト</t>
    </rPh>
    <phoneticPr fontId="8"/>
  </si>
  <si>
    <t>尾藤</t>
    <rPh sb="0" eb="2">
      <t>ビトウ</t>
    </rPh>
    <phoneticPr fontId="8"/>
  </si>
  <si>
    <t>平井</t>
    <rPh sb="0" eb="2">
      <t>ヒライ</t>
    </rPh>
    <phoneticPr fontId="8"/>
  </si>
  <si>
    <t>松木</t>
    <rPh sb="0" eb="2">
      <t>マツギ</t>
    </rPh>
    <phoneticPr fontId="8"/>
  </si>
  <si>
    <t>山内</t>
    <rPh sb="0" eb="2">
      <t>ヤマウチ</t>
    </rPh>
    <phoneticPr fontId="8"/>
  </si>
  <si>
    <t>山口</t>
    <rPh sb="0" eb="2">
      <t>ヤマグチ</t>
    </rPh>
    <phoneticPr fontId="8"/>
  </si>
  <si>
    <t>合計が160以上の場合「合格」、それ以外の場合「不合格」</t>
    <rPh sb="0" eb="2">
      <t>ゴウケイ</t>
    </rPh>
    <rPh sb="6" eb="8">
      <t>イジョウ</t>
    </rPh>
    <rPh sb="9" eb="11">
      <t>バアイ</t>
    </rPh>
    <rPh sb="12" eb="14">
      <t>ゴウカク</t>
    </rPh>
    <rPh sb="18" eb="20">
      <t>イガイ</t>
    </rPh>
    <rPh sb="21" eb="23">
      <t>バアイ</t>
    </rPh>
    <rPh sb="24" eb="27">
      <t>フゴウカク</t>
    </rPh>
    <phoneticPr fontId="8"/>
  </si>
  <si>
    <t>(１)伊藤さんの合否のセルG6に以下の条件でIF関数を入力しなさい。</t>
    <rPh sb="3" eb="5">
      <t>イトウ</t>
    </rPh>
    <rPh sb="8" eb="10">
      <t>ゴウヒ</t>
    </rPh>
    <rPh sb="16" eb="18">
      <t>イカ</t>
    </rPh>
    <rPh sb="19" eb="21">
      <t>ジョウケン</t>
    </rPh>
    <rPh sb="24" eb="26">
      <t>カンスウ</t>
    </rPh>
    <rPh sb="27" eb="29">
      <t>ニュウリョク</t>
    </rPh>
    <phoneticPr fontId="8"/>
  </si>
  <si>
    <t>(２)G6の式をG19までコピーしなさい</t>
    <rPh sb="6" eb="7">
      <t>シキ</t>
    </rPh>
    <phoneticPr fontId="8"/>
  </si>
  <si>
    <t>浜田</t>
    <rPh sb="0" eb="2">
      <t>ハマダ</t>
    </rPh>
    <phoneticPr fontId="8"/>
  </si>
  <si>
    <t>阿部</t>
    <rPh sb="0" eb="2">
      <t>アベ</t>
    </rPh>
    <phoneticPr fontId="8"/>
  </si>
  <si>
    <t>佐野</t>
    <rPh sb="0" eb="2">
      <t>サノ</t>
    </rPh>
    <phoneticPr fontId="8"/>
  </si>
  <si>
    <t>五十嵐</t>
    <rPh sb="0" eb="3">
      <t>イガラシ</t>
    </rPh>
    <phoneticPr fontId="8"/>
  </si>
  <si>
    <t>高橋</t>
    <rPh sb="0" eb="2">
      <t>タカハシ</t>
    </rPh>
    <phoneticPr fontId="8"/>
  </si>
  <si>
    <t>補欠</t>
    <rPh sb="0" eb="2">
      <t>ホケツ</t>
    </rPh>
    <phoneticPr fontId="8"/>
  </si>
  <si>
    <t>合否判定</t>
    <rPh sb="0" eb="2">
      <t>ゴウヒ</t>
    </rPh>
    <rPh sb="2" eb="4">
      <t>ハンテイ</t>
    </rPh>
    <phoneticPr fontId="8"/>
  </si>
  <si>
    <t>英語</t>
    <rPh sb="0" eb="2">
      <t>エイゴ</t>
    </rPh>
    <phoneticPr fontId="8"/>
  </si>
  <si>
    <t>国語</t>
    <rPh sb="0" eb="2">
      <t>コクゴ</t>
    </rPh>
    <phoneticPr fontId="8"/>
  </si>
  <si>
    <t>検定試験結果</t>
    <rPh sb="0" eb="2">
      <t>ケンテイ</t>
    </rPh>
    <rPh sb="2" eb="4">
      <t>シケン</t>
    </rPh>
    <rPh sb="4" eb="6">
      <t>ケッカ</t>
    </rPh>
    <phoneticPr fontId="8"/>
  </si>
  <si>
    <t>論理関数と関数のネスト</t>
    <rPh sb="0" eb="2">
      <t>ロンリ</t>
    </rPh>
    <rPh sb="2" eb="4">
      <t>カンスウ</t>
    </rPh>
    <rPh sb="5" eb="7">
      <t>カンスウ</t>
    </rPh>
    <phoneticPr fontId="8"/>
  </si>
  <si>
    <t>(1)合否判定　国語・英語両科目で70点以上取ったら「合格」、そうでないときは「不合格」</t>
    <rPh sb="3" eb="5">
      <t>ゴウヒ</t>
    </rPh>
    <rPh sb="5" eb="7">
      <t>ハンテイ</t>
    </rPh>
    <phoneticPr fontId="8"/>
  </si>
  <si>
    <t>(2)補欠　国語と英語いずれか1科目でも70点以上なら「補欠」と表示し、そうでないときは空白</t>
    <rPh sb="3" eb="5">
      <t>ホケツ</t>
    </rPh>
    <rPh sb="23" eb="25">
      <t>イジョウ</t>
    </rPh>
    <phoneticPr fontId="8"/>
  </si>
  <si>
    <t>商品コード</t>
    <rPh sb="0" eb="2">
      <t>ショウヒン</t>
    </rPh>
    <phoneticPr fontId="8"/>
  </si>
  <si>
    <t>商品名</t>
    <rPh sb="0" eb="3">
      <t>ショウヒンメイ</t>
    </rPh>
    <phoneticPr fontId="8"/>
  </si>
  <si>
    <t>定価</t>
    <rPh sb="0" eb="2">
      <t>テイカ</t>
    </rPh>
    <phoneticPr fontId="8"/>
  </si>
  <si>
    <t>パソコン</t>
    <phoneticPr fontId="8"/>
  </si>
  <si>
    <t>プリンター</t>
    <phoneticPr fontId="8"/>
  </si>
  <si>
    <t>デジタルカメラ</t>
    <phoneticPr fontId="8"/>
  </si>
  <si>
    <t>テレビ</t>
    <phoneticPr fontId="8"/>
  </si>
  <si>
    <t>ビデオ</t>
    <phoneticPr fontId="8"/>
  </si>
  <si>
    <t>検索値</t>
    <rPh sb="0" eb="2">
      <t>ケンサク</t>
    </rPh>
    <rPh sb="2" eb="3">
      <t>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</si>
</sst>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rgb="FF00B05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4"/>
      <color rgb="FF0070C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E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6" fontId="6" fillId="0" borderId="0" applyFont="0" applyFill="0" applyBorder="0" applyAlignment="0" applyProtection="0"/>
    <xf numFmtId="0" fontId="6" fillId="0" borderId="0"/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6" fillId="0" borderId="1" xfId="5" applyBorder="1">
      <alignment vertical="center"/>
    </xf>
    <xf numFmtId="0" fontId="6" fillId="0" borderId="0" xfId="5">
      <alignment vertical="center"/>
    </xf>
    <xf numFmtId="0" fontId="6" fillId="0" borderId="0" xfId="4"/>
    <xf numFmtId="0" fontId="6" fillId="2" borderId="1" xfId="5" applyFill="1" applyBorder="1" applyAlignment="1">
      <alignment horizontal="center" vertical="center"/>
    </xf>
    <xf numFmtId="0" fontId="0" fillId="0" borderId="0" xfId="5" applyFont="1">
      <alignment vertical="center"/>
    </xf>
    <xf numFmtId="14" fontId="6" fillId="0" borderId="1" xfId="5" applyNumberFormat="1" applyBorder="1">
      <alignment vertical="center"/>
    </xf>
    <xf numFmtId="0" fontId="0" fillId="0" borderId="0" xfId="5" quotePrefix="1" applyFont="1">
      <alignment vertical="center"/>
    </xf>
    <xf numFmtId="0" fontId="6" fillId="2" borderId="1" xfId="5" applyFill="1" applyBorder="1">
      <alignment vertical="center"/>
    </xf>
    <xf numFmtId="14" fontId="6" fillId="0" borderId="0" xfId="5" applyNumberFormat="1">
      <alignment vertical="center"/>
    </xf>
    <xf numFmtId="0" fontId="0" fillId="0" borderId="0" xfId="5" quotePrefix="1" applyFont="1" applyAlignment="1">
      <alignment horizontal="left" vertical="center"/>
    </xf>
    <xf numFmtId="0" fontId="11" fillId="3" borderId="1" xfId="4" applyFont="1" applyFill="1" applyBorder="1" applyAlignment="1">
      <alignment horizontal="center"/>
    </xf>
    <xf numFmtId="0" fontId="6" fillId="0" borderId="1" xfId="4" applyBorder="1" applyAlignment="1">
      <alignment vertical="center"/>
    </xf>
    <xf numFmtId="0" fontId="6" fillId="0" borderId="0" xfId="4" applyAlignment="1">
      <alignment vertical="center"/>
    </xf>
    <xf numFmtId="0" fontId="6" fillId="3" borderId="1" xfId="4" applyFill="1" applyBorder="1" applyAlignment="1">
      <alignment horizontal="center" vertical="center"/>
    </xf>
    <xf numFmtId="0" fontId="11" fillId="4" borderId="1" xfId="8" applyFont="1" applyFill="1" applyBorder="1"/>
    <xf numFmtId="0" fontId="11" fillId="0" borderId="1" xfId="8" applyFont="1" applyBorder="1"/>
    <xf numFmtId="6" fontId="11" fillId="0" borderId="1" xfId="2" applyFont="1" applyBorder="1" applyAlignment="1"/>
    <xf numFmtId="0" fontId="11" fillId="0" borderId="0" xfId="8" applyFont="1"/>
    <xf numFmtId="0" fontId="0" fillId="0" borderId="1" xfId="0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center"/>
    </xf>
  </cellXfs>
  <cellStyles count="9">
    <cellStyle name="桁区切り 2" xfId="1"/>
    <cellStyle name="通貨 2" xfId="2"/>
    <cellStyle name="通貨 2 2" xfId="7"/>
    <cellStyle name="通貨 3" xfId="3"/>
    <cellStyle name="標準" xfId="0" builtinId="0"/>
    <cellStyle name="標準 2" xfId="4"/>
    <cellStyle name="標準 3" xfId="5"/>
    <cellStyle name="標準 3 2" xfId="6"/>
    <cellStyle name="標準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19</xdr:row>
      <xdr:rowOff>209550</xdr:rowOff>
    </xdr:from>
    <xdr:to>
      <xdr:col>6</xdr:col>
      <xdr:colOff>28575</xdr:colOff>
      <xdr:row>29</xdr:row>
      <xdr:rowOff>28575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129"/>
        <a:stretch/>
      </xdr:blipFill>
      <xdr:spPr bwMode="auto">
        <a:xfrm>
          <a:off x="1390650" y="4876800"/>
          <a:ext cx="3486150" cy="2200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19</xdr:row>
      <xdr:rowOff>209550</xdr:rowOff>
    </xdr:from>
    <xdr:to>
      <xdr:col>6</xdr:col>
      <xdr:colOff>28575</xdr:colOff>
      <xdr:row>29</xdr:row>
      <xdr:rowOff>28575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129"/>
        <a:stretch/>
      </xdr:blipFill>
      <xdr:spPr bwMode="auto">
        <a:xfrm>
          <a:off x="1390650" y="4876800"/>
          <a:ext cx="3486150" cy="2200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F19"/>
  <sheetViews>
    <sheetView tabSelected="1" workbookViewId="0">
      <selection activeCell="H13" sqref="H13"/>
    </sheetView>
  </sheetViews>
  <sheetFormatPr defaultRowHeight="18.75"/>
  <cols>
    <col min="2" max="2" width="9" customWidth="1"/>
    <col min="3" max="3" width="18.625" customWidth="1"/>
    <col min="7" max="7" width="9" customWidth="1"/>
  </cols>
  <sheetData>
    <row r="2" spans="2:6" ht="19.5">
      <c r="B2" s="1"/>
      <c r="C2" s="1" t="s">
        <v>15</v>
      </c>
      <c r="D2" s="1"/>
      <c r="E2" s="1"/>
      <c r="F2" s="1"/>
    </row>
    <row r="4" spans="2:6">
      <c r="C4" s="2"/>
      <c r="D4" s="2" t="s">
        <v>0</v>
      </c>
      <c r="E4" s="2" t="s">
        <v>1</v>
      </c>
      <c r="F4" s="2" t="s">
        <v>2</v>
      </c>
    </row>
    <row r="5" spans="2:6">
      <c r="C5" s="2" t="s">
        <v>3</v>
      </c>
      <c r="D5" s="2">
        <v>3000</v>
      </c>
      <c r="E5" s="2">
        <v>15</v>
      </c>
      <c r="F5" s="2"/>
    </row>
    <row r="6" spans="2:6">
      <c r="C6" s="2" t="s">
        <v>4</v>
      </c>
      <c r="D6" s="2">
        <v>800</v>
      </c>
      <c r="E6" s="2">
        <v>50</v>
      </c>
      <c r="F6" s="2"/>
    </row>
    <row r="7" spans="2:6">
      <c r="C7" s="2" t="s">
        <v>5</v>
      </c>
      <c r="D7" s="2">
        <v>1000</v>
      </c>
      <c r="E7" s="2">
        <v>35</v>
      </c>
      <c r="F7" s="2"/>
    </row>
    <row r="8" spans="2:6">
      <c r="C8" s="2" t="s">
        <v>6</v>
      </c>
      <c r="D8" s="2">
        <v>500</v>
      </c>
      <c r="E8" s="2">
        <v>8</v>
      </c>
      <c r="F8" s="2"/>
    </row>
    <row r="9" spans="2:6">
      <c r="C9" s="2" t="s">
        <v>7</v>
      </c>
      <c r="D9" s="2">
        <v>500</v>
      </c>
      <c r="E9" s="2">
        <v>5</v>
      </c>
      <c r="F9" s="2"/>
    </row>
    <row r="10" spans="2:6">
      <c r="C10" s="2" t="s">
        <v>8</v>
      </c>
      <c r="D10" s="2">
        <v>2000</v>
      </c>
      <c r="E10" s="2">
        <v>5</v>
      </c>
      <c r="F10" s="2"/>
    </row>
    <row r="11" spans="2:6">
      <c r="C11" s="2" t="s">
        <v>9</v>
      </c>
      <c r="D11" s="2">
        <v>5000</v>
      </c>
      <c r="E11" s="2">
        <v>4</v>
      </c>
      <c r="F11" s="2"/>
    </row>
    <row r="12" spans="2:6">
      <c r="C12" s="21" t="s">
        <v>10</v>
      </c>
      <c r="D12" s="21"/>
      <c r="E12" s="2"/>
      <c r="F12" s="2"/>
    </row>
    <row r="13" spans="2:6">
      <c r="C13" s="21" t="s">
        <v>11</v>
      </c>
      <c r="D13" s="21"/>
      <c r="E13" s="2"/>
      <c r="F13" s="2"/>
    </row>
    <row r="15" spans="2:6" ht="24">
      <c r="C15" t="s">
        <v>12</v>
      </c>
    </row>
    <row r="16" spans="2:6" ht="24">
      <c r="C16" t="s">
        <v>13</v>
      </c>
    </row>
    <row r="19" spans="3:3">
      <c r="C19" t="s">
        <v>14</v>
      </c>
    </row>
  </sheetData>
  <mergeCells count="2">
    <mergeCell ref="C12:D12"/>
    <mergeCell ref="C13:D13"/>
  </mergeCells>
  <phoneticPr fontId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2" workbookViewId="0">
      <selection activeCell="H31" sqref="H31"/>
    </sheetView>
  </sheetViews>
  <sheetFormatPr defaultRowHeight="18" customHeight="1"/>
  <cols>
    <col min="1" max="1" width="10.5" style="4" bestFit="1" customWidth="1"/>
    <col min="2" max="2" width="13.875" style="4" bestFit="1" customWidth="1"/>
    <col min="3" max="3" width="10.125" style="4" bestFit="1" customWidth="1"/>
    <col min="4" max="16384" width="9" style="4"/>
  </cols>
  <sheetData>
    <row r="1" spans="1:3" ht="18" customHeight="1">
      <c r="A1" s="17" t="s">
        <v>70</v>
      </c>
      <c r="B1" s="17" t="s">
        <v>71</v>
      </c>
      <c r="C1" s="17" t="s">
        <v>72</v>
      </c>
    </row>
    <row r="2" spans="1:3" ht="18" customHeight="1">
      <c r="A2" s="18">
        <v>101</v>
      </c>
      <c r="B2" s="18" t="s">
        <v>73</v>
      </c>
      <c r="C2" s="19">
        <v>218000</v>
      </c>
    </row>
    <row r="3" spans="1:3" ht="18" customHeight="1">
      <c r="A3" s="18">
        <v>102</v>
      </c>
      <c r="B3" s="18" t="s">
        <v>74</v>
      </c>
      <c r="C3" s="19">
        <v>39800</v>
      </c>
    </row>
    <row r="4" spans="1:3" ht="18" customHeight="1">
      <c r="A4" s="18">
        <v>103</v>
      </c>
      <c r="B4" s="18" t="s">
        <v>75</v>
      </c>
      <c r="C4" s="19">
        <v>29800</v>
      </c>
    </row>
    <row r="5" spans="1:3" ht="18" customHeight="1">
      <c r="A5" s="18">
        <v>104</v>
      </c>
      <c r="B5" s="18" t="s">
        <v>76</v>
      </c>
      <c r="C5" s="19">
        <v>127000</v>
      </c>
    </row>
    <row r="6" spans="1:3" ht="18" customHeight="1">
      <c r="A6" s="18">
        <v>105</v>
      </c>
      <c r="B6" s="18" t="s">
        <v>77</v>
      </c>
      <c r="C6" s="19">
        <v>48000</v>
      </c>
    </row>
    <row r="7" spans="1:3" ht="18" customHeight="1">
      <c r="A7" s="20"/>
      <c r="B7" s="20"/>
      <c r="C7" s="20"/>
    </row>
    <row r="8" spans="1:3" ht="18" customHeight="1">
      <c r="A8" s="17" t="s">
        <v>78</v>
      </c>
      <c r="B8" s="17" t="s">
        <v>72</v>
      </c>
      <c r="C8" s="20"/>
    </row>
    <row r="9" spans="1:3" ht="18" customHeight="1">
      <c r="A9" s="18">
        <v>103</v>
      </c>
      <c r="B9" s="18">
        <f>VLOOKUP(A9,$A$2:$C$6,3,FALSE)</f>
        <v>29800</v>
      </c>
      <c r="C9" s="20"/>
    </row>
    <row r="10" spans="1:3" ht="18" customHeight="1">
      <c r="A10" s="18">
        <v>105</v>
      </c>
      <c r="B10" s="18">
        <f>VLOOKUP(A10,$A$2:$C$6,3,FALSE)</f>
        <v>48000</v>
      </c>
      <c r="C10" s="20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F19"/>
  <sheetViews>
    <sheetView topLeftCell="A4" workbookViewId="0">
      <selection activeCell="A29" sqref="A29"/>
    </sheetView>
  </sheetViews>
  <sheetFormatPr defaultRowHeight="18.75"/>
  <cols>
    <col min="2" max="2" width="9" customWidth="1"/>
    <col min="3" max="3" width="18.625" customWidth="1"/>
    <col min="7" max="7" width="9" customWidth="1"/>
  </cols>
  <sheetData>
    <row r="2" spans="2:6" ht="19.5">
      <c r="B2" s="1"/>
      <c r="C2" s="1" t="s">
        <v>15</v>
      </c>
      <c r="D2" s="1"/>
      <c r="E2" s="1"/>
      <c r="F2" s="1"/>
    </row>
    <row r="4" spans="2:6">
      <c r="C4" s="2"/>
      <c r="D4" s="2" t="s">
        <v>0</v>
      </c>
      <c r="E4" s="2" t="s">
        <v>1</v>
      </c>
      <c r="F4" s="2" t="s">
        <v>2</v>
      </c>
    </row>
    <row r="5" spans="2:6">
      <c r="C5" s="2" t="s">
        <v>3</v>
      </c>
      <c r="D5" s="2">
        <v>3000</v>
      </c>
      <c r="E5" s="2">
        <v>15</v>
      </c>
      <c r="F5" s="2">
        <f>D5*E5</f>
        <v>45000</v>
      </c>
    </row>
    <row r="6" spans="2:6">
      <c r="C6" s="2" t="s">
        <v>4</v>
      </c>
      <c r="D6" s="2">
        <v>800</v>
      </c>
      <c r="E6" s="2">
        <v>50</v>
      </c>
      <c r="F6" s="2">
        <f t="shared" ref="F6:F11" si="0">D6*E6</f>
        <v>40000</v>
      </c>
    </row>
    <row r="7" spans="2:6">
      <c r="C7" s="2" t="s">
        <v>5</v>
      </c>
      <c r="D7" s="2">
        <v>1000</v>
      </c>
      <c r="E7" s="2">
        <v>35</v>
      </c>
      <c r="F7" s="2">
        <f t="shared" si="0"/>
        <v>35000</v>
      </c>
    </row>
    <row r="8" spans="2:6">
      <c r="C8" s="2" t="s">
        <v>6</v>
      </c>
      <c r="D8" s="2">
        <v>500</v>
      </c>
      <c r="E8" s="2">
        <v>8</v>
      </c>
      <c r="F8" s="2">
        <f t="shared" si="0"/>
        <v>4000</v>
      </c>
    </row>
    <row r="9" spans="2:6">
      <c r="C9" s="2" t="s">
        <v>7</v>
      </c>
      <c r="D9" s="2">
        <v>500</v>
      </c>
      <c r="E9" s="2">
        <v>5</v>
      </c>
      <c r="F9" s="2">
        <f t="shared" si="0"/>
        <v>2500</v>
      </c>
    </row>
    <row r="10" spans="2:6">
      <c r="C10" s="2" t="s">
        <v>8</v>
      </c>
      <c r="D10" s="2">
        <v>2000</v>
      </c>
      <c r="E10" s="2">
        <v>5</v>
      </c>
      <c r="F10" s="2">
        <f t="shared" si="0"/>
        <v>10000</v>
      </c>
    </row>
    <row r="11" spans="2:6">
      <c r="C11" s="2" t="s">
        <v>9</v>
      </c>
      <c r="D11" s="2">
        <v>5000</v>
      </c>
      <c r="E11" s="2">
        <v>4</v>
      </c>
      <c r="F11" s="2">
        <f t="shared" si="0"/>
        <v>20000</v>
      </c>
    </row>
    <row r="12" spans="2:6">
      <c r="C12" s="21" t="s">
        <v>10</v>
      </c>
      <c r="D12" s="21"/>
      <c r="E12" s="2">
        <f>SUM(E5:E11)</f>
        <v>122</v>
      </c>
      <c r="F12" s="2">
        <f>SUM(F5:F11)</f>
        <v>156500</v>
      </c>
    </row>
    <row r="13" spans="2:6">
      <c r="C13" s="21" t="s">
        <v>11</v>
      </c>
      <c r="D13" s="21"/>
      <c r="E13" s="2">
        <f>AVERAGE(E5:E11)</f>
        <v>17.428571428571427</v>
      </c>
      <c r="F13" s="2">
        <f>AVERAGE(F5:F11)</f>
        <v>22357.142857142859</v>
      </c>
    </row>
    <row r="15" spans="2:6" ht="24">
      <c r="C15" t="s">
        <v>12</v>
      </c>
    </row>
    <row r="16" spans="2:6" ht="24">
      <c r="C16" t="s">
        <v>13</v>
      </c>
    </row>
    <row r="19" spans="3:3">
      <c r="C19" t="s">
        <v>14</v>
      </c>
    </row>
  </sheetData>
  <mergeCells count="2">
    <mergeCell ref="C12:D12"/>
    <mergeCell ref="C13:D13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M10"/>
  <sheetViews>
    <sheetView zoomScaleNormal="100" zoomScaleSheetLayoutView="80" workbookViewId="0">
      <selection activeCell="C26" sqref="C26"/>
    </sheetView>
  </sheetViews>
  <sheetFormatPr defaultRowHeight="18" customHeight="1"/>
  <cols>
    <col min="1" max="1" width="11.125" style="4" customWidth="1"/>
    <col min="2" max="2" width="10.5" style="4" bestFit="1" customWidth="1"/>
    <col min="3" max="3" width="9" style="4"/>
    <col min="4" max="4" width="10.5" style="4" bestFit="1" customWidth="1"/>
    <col min="5" max="5" width="9.5" style="4" bestFit="1" customWidth="1"/>
    <col min="6" max="6" width="9" style="4"/>
    <col min="7" max="7" width="9.5" style="4" bestFit="1" customWidth="1"/>
    <col min="8" max="8" width="11.75" style="4" customWidth="1"/>
    <col min="9" max="9" width="13.75" style="4" bestFit="1" customWidth="1"/>
    <col min="10" max="10" width="10.5" style="4" bestFit="1" customWidth="1"/>
    <col min="11" max="16384" width="9" style="4"/>
  </cols>
  <sheetData>
    <row r="1" spans="1:13" ht="18" customHeight="1">
      <c r="A1" s="4" t="s">
        <v>16</v>
      </c>
      <c r="F1" s="5"/>
    </row>
    <row r="3" spans="1:13" ht="18" customHeight="1">
      <c r="A3" s="10" t="s">
        <v>28</v>
      </c>
      <c r="B3" s="8"/>
      <c r="E3" s="9" t="s">
        <v>29</v>
      </c>
    </row>
    <row r="4" spans="1:13" ht="18" customHeight="1">
      <c r="I4" s="11"/>
      <c r="J4" s="11"/>
    </row>
    <row r="5" spans="1:13" ht="18" customHeight="1">
      <c r="A5" s="6" t="s">
        <v>17</v>
      </c>
      <c r="B5" s="6" t="s">
        <v>18</v>
      </c>
      <c r="C5" s="6" t="s">
        <v>19</v>
      </c>
      <c r="D5" s="6" t="s">
        <v>20</v>
      </c>
      <c r="E5" s="6" t="s">
        <v>30</v>
      </c>
      <c r="F5" s="6" t="s">
        <v>31</v>
      </c>
      <c r="G5" s="6" t="s">
        <v>32</v>
      </c>
      <c r="H5" s="7"/>
      <c r="I5" s="5"/>
      <c r="J5" s="5"/>
      <c r="K5" s="5"/>
      <c r="L5" s="5"/>
      <c r="M5" s="5"/>
    </row>
    <row r="6" spans="1:13" ht="18" customHeight="1">
      <c r="A6" s="3">
        <v>1001</v>
      </c>
      <c r="B6" s="3" t="s">
        <v>21</v>
      </c>
      <c r="C6" s="3" t="s">
        <v>22</v>
      </c>
      <c r="D6" s="8">
        <v>32234</v>
      </c>
      <c r="E6" s="3"/>
      <c r="F6" s="3"/>
      <c r="G6" s="3"/>
      <c r="H6" s="12"/>
    </row>
    <row r="7" spans="1:13" ht="18" customHeight="1">
      <c r="A7" s="3">
        <v>1002</v>
      </c>
      <c r="B7" s="3" t="s">
        <v>23</v>
      </c>
      <c r="C7" s="3" t="s">
        <v>22</v>
      </c>
      <c r="D7" s="8">
        <v>33332</v>
      </c>
      <c r="E7" s="3"/>
      <c r="F7" s="3"/>
      <c r="G7" s="3"/>
      <c r="H7" s="12"/>
    </row>
    <row r="8" spans="1:13" ht="18" customHeight="1">
      <c r="A8" s="3">
        <v>1003</v>
      </c>
      <c r="B8" s="3" t="s">
        <v>24</v>
      </c>
      <c r="C8" s="3" t="s">
        <v>25</v>
      </c>
      <c r="D8" s="8">
        <v>34840</v>
      </c>
      <c r="E8" s="3"/>
      <c r="F8" s="3"/>
      <c r="G8" s="3"/>
      <c r="H8" s="12"/>
    </row>
    <row r="9" spans="1:13" ht="18" customHeight="1">
      <c r="A9" s="3">
        <v>1004</v>
      </c>
      <c r="B9" s="3" t="s">
        <v>26</v>
      </c>
      <c r="C9" s="3" t="s">
        <v>25</v>
      </c>
      <c r="D9" s="8">
        <v>36337</v>
      </c>
      <c r="E9" s="3"/>
      <c r="F9" s="3"/>
      <c r="G9" s="3"/>
    </row>
    <row r="10" spans="1:13" ht="18" customHeight="1">
      <c r="A10" s="3">
        <v>1005</v>
      </c>
      <c r="B10" s="3" t="s">
        <v>27</v>
      </c>
      <c r="C10" s="3" t="s">
        <v>25</v>
      </c>
      <c r="D10" s="8">
        <v>36595</v>
      </c>
      <c r="E10" s="3"/>
      <c r="F10" s="3"/>
      <c r="G10" s="3"/>
    </row>
  </sheetData>
  <phoneticPr fontId="1"/>
  <pageMargins left="0.25" right="0.25" top="0.75" bottom="0.75" header="0.3" footer="0.3"/>
  <pageSetup paperSize="9" scale="82" orientation="landscape" horizontalDpi="4294967294" r:id="rId1"/>
  <headerFooter alignWithMargins="0"/>
  <rowBreaks count="1" manualBreakCount="1">
    <brk id="16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M10"/>
  <sheetViews>
    <sheetView zoomScaleNormal="100" zoomScaleSheetLayoutView="80" workbookViewId="0">
      <selection activeCell="J24" sqref="J24"/>
    </sheetView>
  </sheetViews>
  <sheetFormatPr defaultRowHeight="18" customHeight="1"/>
  <cols>
    <col min="1" max="1" width="11.125" style="4" customWidth="1"/>
    <col min="2" max="2" width="10.5" style="4" bestFit="1" customWidth="1"/>
    <col min="3" max="3" width="9" style="4"/>
    <col min="4" max="4" width="10.5" style="4" bestFit="1" customWidth="1"/>
    <col min="5" max="5" width="9.5" style="4" bestFit="1" customWidth="1"/>
    <col min="6" max="6" width="9" style="4"/>
    <col min="7" max="7" width="9.5" style="4" bestFit="1" customWidth="1"/>
    <col min="8" max="8" width="11.75" style="4" customWidth="1"/>
    <col min="9" max="9" width="13.75" style="4" bestFit="1" customWidth="1"/>
    <col min="10" max="10" width="10.5" style="4" bestFit="1" customWidth="1"/>
    <col min="11" max="16384" width="9" style="4"/>
  </cols>
  <sheetData>
    <row r="1" spans="1:13" ht="18" customHeight="1">
      <c r="A1" s="4" t="s">
        <v>16</v>
      </c>
      <c r="F1" s="5"/>
    </row>
    <row r="3" spans="1:13" ht="18" customHeight="1">
      <c r="A3" s="10" t="s">
        <v>28</v>
      </c>
      <c r="B3" s="8">
        <v>43742</v>
      </c>
      <c r="E3" s="9" t="s">
        <v>29</v>
      </c>
    </row>
    <row r="4" spans="1:13" ht="18" customHeight="1">
      <c r="I4" s="11"/>
      <c r="J4" s="11"/>
    </row>
    <row r="5" spans="1:13" ht="18" customHeight="1">
      <c r="A5" s="6" t="s">
        <v>17</v>
      </c>
      <c r="B5" s="6" t="s">
        <v>18</v>
      </c>
      <c r="C5" s="6" t="s">
        <v>19</v>
      </c>
      <c r="D5" s="6" t="s">
        <v>20</v>
      </c>
      <c r="E5" s="6" t="s">
        <v>30</v>
      </c>
      <c r="F5" s="6" t="s">
        <v>31</v>
      </c>
      <c r="G5" s="6" t="s">
        <v>32</v>
      </c>
      <c r="H5" s="7"/>
      <c r="I5" s="5"/>
      <c r="J5" s="5"/>
      <c r="K5" s="5"/>
      <c r="L5" s="5"/>
      <c r="M5" s="5"/>
    </row>
    <row r="6" spans="1:13" ht="18" customHeight="1">
      <c r="A6" s="3">
        <v>1001</v>
      </c>
      <c r="B6" s="3" t="s">
        <v>21</v>
      </c>
      <c r="C6" s="3" t="s">
        <v>22</v>
      </c>
      <c r="D6" s="8">
        <v>32234</v>
      </c>
      <c r="E6" s="3">
        <f>DATEDIF(D6,$B$3,"Y")</f>
        <v>31</v>
      </c>
      <c r="F6" s="3">
        <f>DATEDIF(D6,$B$3,"M")</f>
        <v>378</v>
      </c>
      <c r="G6" s="3">
        <f>DATEDIF(D6,$B$3,"D")</f>
        <v>11508</v>
      </c>
      <c r="H6" s="12"/>
    </row>
    <row r="7" spans="1:13" ht="18" customHeight="1">
      <c r="A7" s="3">
        <v>1002</v>
      </c>
      <c r="B7" s="3" t="s">
        <v>23</v>
      </c>
      <c r="C7" s="3" t="s">
        <v>22</v>
      </c>
      <c r="D7" s="8">
        <v>33332</v>
      </c>
      <c r="E7" s="3">
        <f t="shared" ref="E7:E10" si="0">DATEDIF(D7,$B$3,"Y")</f>
        <v>28</v>
      </c>
      <c r="F7" s="3">
        <f t="shared" ref="F7:F10" si="1">DATEDIF(D7,$B$3,"M")</f>
        <v>342</v>
      </c>
      <c r="G7" s="3">
        <f t="shared" ref="G7:G10" si="2">DATEDIF(D7,$B$3,"D")</f>
        <v>10410</v>
      </c>
      <c r="H7" s="12"/>
    </row>
    <row r="8" spans="1:13" ht="18" customHeight="1">
      <c r="A8" s="3">
        <v>1003</v>
      </c>
      <c r="B8" s="3" t="s">
        <v>24</v>
      </c>
      <c r="C8" s="3" t="s">
        <v>25</v>
      </c>
      <c r="D8" s="8">
        <v>34840</v>
      </c>
      <c r="E8" s="3">
        <f t="shared" si="0"/>
        <v>24</v>
      </c>
      <c r="F8" s="3">
        <f t="shared" si="1"/>
        <v>292</v>
      </c>
      <c r="G8" s="3">
        <f t="shared" si="2"/>
        <v>8902</v>
      </c>
      <c r="H8" s="12"/>
    </row>
    <row r="9" spans="1:13" ht="18" customHeight="1">
      <c r="A9" s="3">
        <v>1004</v>
      </c>
      <c r="B9" s="3" t="s">
        <v>26</v>
      </c>
      <c r="C9" s="3" t="s">
        <v>25</v>
      </c>
      <c r="D9" s="8">
        <v>36337</v>
      </c>
      <c r="E9" s="3">
        <f t="shared" si="0"/>
        <v>20</v>
      </c>
      <c r="F9" s="3">
        <f t="shared" si="1"/>
        <v>243</v>
      </c>
      <c r="G9" s="3">
        <f t="shared" si="2"/>
        <v>7405</v>
      </c>
    </row>
    <row r="10" spans="1:13" ht="18" customHeight="1">
      <c r="A10" s="3">
        <v>1005</v>
      </c>
      <c r="B10" s="3" t="s">
        <v>27</v>
      </c>
      <c r="C10" s="3" t="s">
        <v>25</v>
      </c>
      <c r="D10" s="8">
        <v>36595</v>
      </c>
      <c r="E10" s="3">
        <f t="shared" si="0"/>
        <v>19</v>
      </c>
      <c r="F10" s="3">
        <f t="shared" si="1"/>
        <v>234</v>
      </c>
      <c r="G10" s="3">
        <f t="shared" si="2"/>
        <v>7147</v>
      </c>
    </row>
  </sheetData>
  <phoneticPr fontId="1"/>
  <pageMargins left="0.25" right="0.25" top="0.75" bottom="0.75" header="0.3" footer="0.3"/>
  <pageSetup paperSize="9" scale="82" orientation="landscape" horizontalDpi="4294967294" r:id="rId1"/>
  <headerFooter alignWithMargins="0"/>
  <rowBreaks count="1" manualBreakCount="1">
    <brk id="16" max="1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G24"/>
  <sheetViews>
    <sheetView workbookViewId="0">
      <selection activeCell="B25" sqref="B25"/>
    </sheetView>
  </sheetViews>
  <sheetFormatPr defaultRowHeight="18" customHeight="1"/>
  <cols>
    <col min="1" max="1" width="4.25" style="5" customWidth="1"/>
    <col min="2" max="2" width="9" style="5"/>
    <col min="3" max="3" width="8.75" style="5" customWidth="1"/>
    <col min="4" max="256" width="9" style="5"/>
    <col min="257" max="257" width="4.25" style="5" customWidth="1"/>
    <col min="258" max="258" width="9" style="5"/>
    <col min="259" max="259" width="8.75" style="5" customWidth="1"/>
    <col min="260" max="512" width="9" style="5"/>
    <col min="513" max="513" width="4.25" style="5" customWidth="1"/>
    <col min="514" max="514" width="9" style="5"/>
    <col min="515" max="515" width="8.75" style="5" customWidth="1"/>
    <col min="516" max="768" width="9" style="5"/>
    <col min="769" max="769" width="4.25" style="5" customWidth="1"/>
    <col min="770" max="770" width="9" style="5"/>
    <col min="771" max="771" width="8.75" style="5" customWidth="1"/>
    <col min="772" max="1024" width="9" style="5"/>
    <col min="1025" max="1025" width="4.25" style="5" customWidth="1"/>
    <col min="1026" max="1026" width="9" style="5"/>
    <col min="1027" max="1027" width="8.75" style="5" customWidth="1"/>
    <col min="1028" max="1280" width="9" style="5"/>
    <col min="1281" max="1281" width="4.25" style="5" customWidth="1"/>
    <col min="1282" max="1282" width="9" style="5"/>
    <col min="1283" max="1283" width="8.75" style="5" customWidth="1"/>
    <col min="1284" max="1536" width="9" style="5"/>
    <col min="1537" max="1537" width="4.25" style="5" customWidth="1"/>
    <col min="1538" max="1538" width="9" style="5"/>
    <col min="1539" max="1539" width="8.75" style="5" customWidth="1"/>
    <col min="1540" max="1792" width="9" style="5"/>
    <col min="1793" max="1793" width="4.25" style="5" customWidth="1"/>
    <col min="1794" max="1794" width="9" style="5"/>
    <col min="1795" max="1795" width="8.75" style="5" customWidth="1"/>
    <col min="1796" max="2048" width="9" style="5"/>
    <col min="2049" max="2049" width="4.25" style="5" customWidth="1"/>
    <col min="2050" max="2050" width="9" style="5"/>
    <col min="2051" max="2051" width="8.75" style="5" customWidth="1"/>
    <col min="2052" max="2304" width="9" style="5"/>
    <col min="2305" max="2305" width="4.25" style="5" customWidth="1"/>
    <col min="2306" max="2306" width="9" style="5"/>
    <col min="2307" max="2307" width="8.75" style="5" customWidth="1"/>
    <col min="2308" max="2560" width="9" style="5"/>
    <col min="2561" max="2561" width="4.25" style="5" customWidth="1"/>
    <col min="2562" max="2562" width="9" style="5"/>
    <col min="2563" max="2563" width="8.75" style="5" customWidth="1"/>
    <col min="2564" max="2816" width="9" style="5"/>
    <col min="2817" max="2817" width="4.25" style="5" customWidth="1"/>
    <col min="2818" max="2818" width="9" style="5"/>
    <col min="2819" max="2819" width="8.75" style="5" customWidth="1"/>
    <col min="2820" max="3072" width="9" style="5"/>
    <col min="3073" max="3073" width="4.25" style="5" customWidth="1"/>
    <col min="3074" max="3074" width="9" style="5"/>
    <col min="3075" max="3075" width="8.75" style="5" customWidth="1"/>
    <col min="3076" max="3328" width="9" style="5"/>
    <col min="3329" max="3329" width="4.25" style="5" customWidth="1"/>
    <col min="3330" max="3330" width="9" style="5"/>
    <col min="3331" max="3331" width="8.75" style="5" customWidth="1"/>
    <col min="3332" max="3584" width="9" style="5"/>
    <col min="3585" max="3585" width="4.25" style="5" customWidth="1"/>
    <col min="3586" max="3586" width="9" style="5"/>
    <col min="3587" max="3587" width="8.75" style="5" customWidth="1"/>
    <col min="3588" max="3840" width="9" style="5"/>
    <col min="3841" max="3841" width="4.25" style="5" customWidth="1"/>
    <col min="3842" max="3842" width="9" style="5"/>
    <col min="3843" max="3843" width="8.75" style="5" customWidth="1"/>
    <col min="3844" max="4096" width="9" style="5"/>
    <col min="4097" max="4097" width="4.25" style="5" customWidth="1"/>
    <col min="4098" max="4098" width="9" style="5"/>
    <col min="4099" max="4099" width="8.75" style="5" customWidth="1"/>
    <col min="4100" max="4352" width="9" style="5"/>
    <col min="4353" max="4353" width="4.25" style="5" customWidth="1"/>
    <col min="4354" max="4354" width="9" style="5"/>
    <col min="4355" max="4355" width="8.75" style="5" customWidth="1"/>
    <col min="4356" max="4608" width="9" style="5"/>
    <col min="4609" max="4609" width="4.25" style="5" customWidth="1"/>
    <col min="4610" max="4610" width="9" style="5"/>
    <col min="4611" max="4611" width="8.75" style="5" customWidth="1"/>
    <col min="4612" max="4864" width="9" style="5"/>
    <col min="4865" max="4865" width="4.25" style="5" customWidth="1"/>
    <col min="4866" max="4866" width="9" style="5"/>
    <col min="4867" max="4867" width="8.75" style="5" customWidth="1"/>
    <col min="4868" max="5120" width="9" style="5"/>
    <col min="5121" max="5121" width="4.25" style="5" customWidth="1"/>
    <col min="5122" max="5122" width="9" style="5"/>
    <col min="5123" max="5123" width="8.75" style="5" customWidth="1"/>
    <col min="5124" max="5376" width="9" style="5"/>
    <col min="5377" max="5377" width="4.25" style="5" customWidth="1"/>
    <col min="5378" max="5378" width="9" style="5"/>
    <col min="5379" max="5379" width="8.75" style="5" customWidth="1"/>
    <col min="5380" max="5632" width="9" style="5"/>
    <col min="5633" max="5633" width="4.25" style="5" customWidth="1"/>
    <col min="5634" max="5634" width="9" style="5"/>
    <col min="5635" max="5635" width="8.75" style="5" customWidth="1"/>
    <col min="5636" max="5888" width="9" style="5"/>
    <col min="5889" max="5889" width="4.25" style="5" customWidth="1"/>
    <col min="5890" max="5890" width="9" style="5"/>
    <col min="5891" max="5891" width="8.75" style="5" customWidth="1"/>
    <col min="5892" max="6144" width="9" style="5"/>
    <col min="6145" max="6145" width="4.25" style="5" customWidth="1"/>
    <col min="6146" max="6146" width="9" style="5"/>
    <col min="6147" max="6147" width="8.75" style="5" customWidth="1"/>
    <col min="6148" max="6400" width="9" style="5"/>
    <col min="6401" max="6401" width="4.25" style="5" customWidth="1"/>
    <col min="6402" max="6402" width="9" style="5"/>
    <col min="6403" max="6403" width="8.75" style="5" customWidth="1"/>
    <col min="6404" max="6656" width="9" style="5"/>
    <col min="6657" max="6657" width="4.25" style="5" customWidth="1"/>
    <col min="6658" max="6658" width="9" style="5"/>
    <col min="6659" max="6659" width="8.75" style="5" customWidth="1"/>
    <col min="6660" max="6912" width="9" style="5"/>
    <col min="6913" max="6913" width="4.25" style="5" customWidth="1"/>
    <col min="6914" max="6914" width="9" style="5"/>
    <col min="6915" max="6915" width="8.75" style="5" customWidth="1"/>
    <col min="6916" max="7168" width="9" style="5"/>
    <col min="7169" max="7169" width="4.25" style="5" customWidth="1"/>
    <col min="7170" max="7170" width="9" style="5"/>
    <col min="7171" max="7171" width="8.75" style="5" customWidth="1"/>
    <col min="7172" max="7424" width="9" style="5"/>
    <col min="7425" max="7425" width="4.25" style="5" customWidth="1"/>
    <col min="7426" max="7426" width="9" style="5"/>
    <col min="7427" max="7427" width="8.75" style="5" customWidth="1"/>
    <col min="7428" max="7680" width="9" style="5"/>
    <col min="7681" max="7681" width="4.25" style="5" customWidth="1"/>
    <col min="7682" max="7682" width="9" style="5"/>
    <col min="7683" max="7683" width="8.75" style="5" customWidth="1"/>
    <col min="7684" max="7936" width="9" style="5"/>
    <col min="7937" max="7937" width="4.25" style="5" customWidth="1"/>
    <col min="7938" max="7938" width="9" style="5"/>
    <col min="7939" max="7939" width="8.75" style="5" customWidth="1"/>
    <col min="7940" max="8192" width="9" style="5"/>
    <col min="8193" max="8193" width="4.25" style="5" customWidth="1"/>
    <col min="8194" max="8194" width="9" style="5"/>
    <col min="8195" max="8195" width="8.75" style="5" customWidth="1"/>
    <col min="8196" max="8448" width="9" style="5"/>
    <col min="8449" max="8449" width="4.25" style="5" customWidth="1"/>
    <col min="8450" max="8450" width="9" style="5"/>
    <col min="8451" max="8451" width="8.75" style="5" customWidth="1"/>
    <col min="8452" max="8704" width="9" style="5"/>
    <col min="8705" max="8705" width="4.25" style="5" customWidth="1"/>
    <col min="8706" max="8706" width="9" style="5"/>
    <col min="8707" max="8707" width="8.75" style="5" customWidth="1"/>
    <col min="8708" max="8960" width="9" style="5"/>
    <col min="8961" max="8961" width="4.25" style="5" customWidth="1"/>
    <col min="8962" max="8962" width="9" style="5"/>
    <col min="8963" max="8963" width="8.75" style="5" customWidth="1"/>
    <col min="8964" max="9216" width="9" style="5"/>
    <col min="9217" max="9217" width="4.25" style="5" customWidth="1"/>
    <col min="9218" max="9218" width="9" style="5"/>
    <col min="9219" max="9219" width="8.75" style="5" customWidth="1"/>
    <col min="9220" max="9472" width="9" style="5"/>
    <col min="9473" max="9473" width="4.25" style="5" customWidth="1"/>
    <col min="9474" max="9474" width="9" style="5"/>
    <col min="9475" max="9475" width="8.75" style="5" customWidth="1"/>
    <col min="9476" max="9728" width="9" style="5"/>
    <col min="9729" max="9729" width="4.25" style="5" customWidth="1"/>
    <col min="9730" max="9730" width="9" style="5"/>
    <col min="9731" max="9731" width="8.75" style="5" customWidth="1"/>
    <col min="9732" max="9984" width="9" style="5"/>
    <col min="9985" max="9985" width="4.25" style="5" customWidth="1"/>
    <col min="9986" max="9986" width="9" style="5"/>
    <col min="9987" max="9987" width="8.75" style="5" customWidth="1"/>
    <col min="9988" max="10240" width="9" style="5"/>
    <col min="10241" max="10241" width="4.25" style="5" customWidth="1"/>
    <col min="10242" max="10242" width="9" style="5"/>
    <col min="10243" max="10243" width="8.75" style="5" customWidth="1"/>
    <col min="10244" max="10496" width="9" style="5"/>
    <col min="10497" max="10497" width="4.25" style="5" customWidth="1"/>
    <col min="10498" max="10498" width="9" style="5"/>
    <col min="10499" max="10499" width="8.75" style="5" customWidth="1"/>
    <col min="10500" max="10752" width="9" style="5"/>
    <col min="10753" max="10753" width="4.25" style="5" customWidth="1"/>
    <col min="10754" max="10754" width="9" style="5"/>
    <col min="10755" max="10755" width="8.75" style="5" customWidth="1"/>
    <col min="10756" max="11008" width="9" style="5"/>
    <col min="11009" max="11009" width="4.25" style="5" customWidth="1"/>
    <col min="11010" max="11010" width="9" style="5"/>
    <col min="11011" max="11011" width="8.75" style="5" customWidth="1"/>
    <col min="11012" max="11264" width="9" style="5"/>
    <col min="11265" max="11265" width="4.25" style="5" customWidth="1"/>
    <col min="11266" max="11266" width="9" style="5"/>
    <col min="11267" max="11267" width="8.75" style="5" customWidth="1"/>
    <col min="11268" max="11520" width="9" style="5"/>
    <col min="11521" max="11521" width="4.25" style="5" customWidth="1"/>
    <col min="11522" max="11522" width="9" style="5"/>
    <col min="11523" max="11523" width="8.75" style="5" customWidth="1"/>
    <col min="11524" max="11776" width="9" style="5"/>
    <col min="11777" max="11777" width="4.25" style="5" customWidth="1"/>
    <col min="11778" max="11778" width="9" style="5"/>
    <col min="11779" max="11779" width="8.75" style="5" customWidth="1"/>
    <col min="11780" max="12032" width="9" style="5"/>
    <col min="12033" max="12033" width="4.25" style="5" customWidth="1"/>
    <col min="12034" max="12034" width="9" style="5"/>
    <col min="12035" max="12035" width="8.75" style="5" customWidth="1"/>
    <col min="12036" max="12288" width="9" style="5"/>
    <col min="12289" max="12289" width="4.25" style="5" customWidth="1"/>
    <col min="12290" max="12290" width="9" style="5"/>
    <col min="12291" max="12291" width="8.75" style="5" customWidth="1"/>
    <col min="12292" max="12544" width="9" style="5"/>
    <col min="12545" max="12545" width="4.25" style="5" customWidth="1"/>
    <col min="12546" max="12546" width="9" style="5"/>
    <col min="12547" max="12547" width="8.75" style="5" customWidth="1"/>
    <col min="12548" max="12800" width="9" style="5"/>
    <col min="12801" max="12801" width="4.25" style="5" customWidth="1"/>
    <col min="12802" max="12802" width="9" style="5"/>
    <col min="12803" max="12803" width="8.75" style="5" customWidth="1"/>
    <col min="12804" max="13056" width="9" style="5"/>
    <col min="13057" max="13057" width="4.25" style="5" customWidth="1"/>
    <col min="13058" max="13058" width="9" style="5"/>
    <col min="13059" max="13059" width="8.75" style="5" customWidth="1"/>
    <col min="13060" max="13312" width="9" style="5"/>
    <col min="13313" max="13313" width="4.25" style="5" customWidth="1"/>
    <col min="13314" max="13314" width="9" style="5"/>
    <col min="13315" max="13315" width="8.75" style="5" customWidth="1"/>
    <col min="13316" max="13568" width="9" style="5"/>
    <col min="13569" max="13569" width="4.25" style="5" customWidth="1"/>
    <col min="13570" max="13570" width="9" style="5"/>
    <col min="13571" max="13571" width="8.75" style="5" customWidth="1"/>
    <col min="13572" max="13824" width="9" style="5"/>
    <col min="13825" max="13825" width="4.25" style="5" customWidth="1"/>
    <col min="13826" max="13826" width="9" style="5"/>
    <col min="13827" max="13827" width="8.75" style="5" customWidth="1"/>
    <col min="13828" max="14080" width="9" style="5"/>
    <col min="14081" max="14081" width="4.25" style="5" customWidth="1"/>
    <col min="14082" max="14082" width="9" style="5"/>
    <col min="14083" max="14083" width="8.75" style="5" customWidth="1"/>
    <col min="14084" max="14336" width="9" style="5"/>
    <col min="14337" max="14337" width="4.25" style="5" customWidth="1"/>
    <col min="14338" max="14338" width="9" style="5"/>
    <col min="14339" max="14339" width="8.75" style="5" customWidth="1"/>
    <col min="14340" max="14592" width="9" style="5"/>
    <col min="14593" max="14593" width="4.25" style="5" customWidth="1"/>
    <col min="14594" max="14594" width="9" style="5"/>
    <col min="14595" max="14595" width="8.75" style="5" customWidth="1"/>
    <col min="14596" max="14848" width="9" style="5"/>
    <col min="14849" max="14849" width="4.25" style="5" customWidth="1"/>
    <col min="14850" max="14850" width="9" style="5"/>
    <col min="14851" max="14851" width="8.75" style="5" customWidth="1"/>
    <col min="14852" max="15104" width="9" style="5"/>
    <col min="15105" max="15105" width="4.25" style="5" customWidth="1"/>
    <col min="15106" max="15106" width="9" style="5"/>
    <col min="15107" max="15107" width="8.75" style="5" customWidth="1"/>
    <col min="15108" max="15360" width="9" style="5"/>
    <col min="15361" max="15361" width="4.25" style="5" customWidth="1"/>
    <col min="15362" max="15362" width="9" style="5"/>
    <col min="15363" max="15363" width="8.75" style="5" customWidth="1"/>
    <col min="15364" max="15616" width="9" style="5"/>
    <col min="15617" max="15617" width="4.25" style="5" customWidth="1"/>
    <col min="15618" max="15618" width="9" style="5"/>
    <col min="15619" max="15619" width="8.75" style="5" customWidth="1"/>
    <col min="15620" max="15872" width="9" style="5"/>
    <col min="15873" max="15873" width="4.25" style="5" customWidth="1"/>
    <col min="15874" max="15874" width="9" style="5"/>
    <col min="15875" max="15875" width="8.75" style="5" customWidth="1"/>
    <col min="15876" max="16128" width="9" style="5"/>
    <col min="16129" max="16129" width="4.25" style="5" customWidth="1"/>
    <col min="16130" max="16130" width="9" style="5"/>
    <col min="16131" max="16131" width="8.75" style="5" customWidth="1"/>
    <col min="16132" max="16384" width="9" style="5"/>
  </cols>
  <sheetData>
    <row r="2" spans="2:7" ht="18" customHeight="1">
      <c r="B2" s="5" t="s">
        <v>33</v>
      </c>
    </row>
    <row r="4" spans="2:7" ht="18" customHeight="1">
      <c r="B4" s="22" t="s">
        <v>34</v>
      </c>
      <c r="C4" s="22" t="s">
        <v>18</v>
      </c>
      <c r="D4" s="23" t="s">
        <v>35</v>
      </c>
      <c r="E4" s="23"/>
      <c r="F4" s="22" t="s">
        <v>36</v>
      </c>
      <c r="G4" s="22" t="s">
        <v>37</v>
      </c>
    </row>
    <row r="5" spans="2:7" ht="18" customHeight="1">
      <c r="B5" s="22"/>
      <c r="C5" s="22"/>
      <c r="D5" s="13" t="s">
        <v>38</v>
      </c>
      <c r="E5" s="13" t="s">
        <v>39</v>
      </c>
      <c r="F5" s="22"/>
      <c r="G5" s="22"/>
    </row>
    <row r="6" spans="2:7" ht="18" customHeight="1">
      <c r="B6" s="14">
        <v>101</v>
      </c>
      <c r="C6" s="14" t="s">
        <v>40</v>
      </c>
      <c r="D6" s="14">
        <v>85</v>
      </c>
      <c r="E6" s="14">
        <v>82</v>
      </c>
      <c r="F6" s="14">
        <f t="shared" ref="F6:F19" si="0">SUM(D6:E6)</f>
        <v>167</v>
      </c>
      <c r="G6" s="14"/>
    </row>
    <row r="7" spans="2:7" ht="18" customHeight="1">
      <c r="B7" s="14">
        <v>102</v>
      </c>
      <c r="C7" s="14" t="s">
        <v>41</v>
      </c>
      <c r="D7" s="14">
        <v>92</v>
      </c>
      <c r="E7" s="14">
        <v>93</v>
      </c>
      <c r="F7" s="14">
        <f t="shared" si="0"/>
        <v>185</v>
      </c>
      <c r="G7" s="14"/>
    </row>
    <row r="8" spans="2:7" ht="18" customHeight="1">
      <c r="B8" s="14">
        <v>103</v>
      </c>
      <c r="C8" s="14" t="s">
        <v>42</v>
      </c>
      <c r="D8" s="14">
        <v>97</v>
      </c>
      <c r="E8" s="14">
        <v>95</v>
      </c>
      <c r="F8" s="14">
        <f t="shared" si="0"/>
        <v>192</v>
      </c>
      <c r="G8" s="14"/>
    </row>
    <row r="9" spans="2:7" ht="18" customHeight="1">
      <c r="B9" s="14">
        <v>104</v>
      </c>
      <c r="C9" s="14" t="s">
        <v>43</v>
      </c>
      <c r="D9" s="14">
        <v>87</v>
      </c>
      <c r="E9" s="14">
        <v>81</v>
      </c>
      <c r="F9" s="14">
        <f t="shared" si="0"/>
        <v>168</v>
      </c>
      <c r="G9" s="14"/>
    </row>
    <row r="10" spans="2:7" ht="18" customHeight="1">
      <c r="B10" s="14">
        <v>105</v>
      </c>
      <c r="C10" s="14" t="s">
        <v>44</v>
      </c>
      <c r="D10" s="14">
        <v>63</v>
      </c>
      <c r="E10" s="14">
        <v>62</v>
      </c>
      <c r="F10" s="14">
        <f t="shared" si="0"/>
        <v>125</v>
      </c>
      <c r="G10" s="14"/>
    </row>
    <row r="11" spans="2:7" ht="18" customHeight="1">
      <c r="B11" s="14">
        <v>106</v>
      </c>
      <c r="C11" s="14" t="s">
        <v>45</v>
      </c>
      <c r="D11" s="14">
        <v>77</v>
      </c>
      <c r="E11" s="14">
        <v>67</v>
      </c>
      <c r="F11" s="14">
        <f t="shared" si="0"/>
        <v>144</v>
      </c>
      <c r="G11" s="14"/>
    </row>
    <row r="12" spans="2:7" ht="18" customHeight="1">
      <c r="B12" s="14">
        <v>107</v>
      </c>
      <c r="C12" s="14" t="s">
        <v>46</v>
      </c>
      <c r="D12" s="14">
        <v>97</v>
      </c>
      <c r="E12" s="14">
        <v>97</v>
      </c>
      <c r="F12" s="14">
        <f t="shared" si="0"/>
        <v>194</v>
      </c>
      <c r="G12" s="14"/>
    </row>
    <row r="13" spans="2:7" ht="18" customHeight="1">
      <c r="B13" s="14">
        <v>108</v>
      </c>
      <c r="C13" s="14" t="s">
        <v>47</v>
      </c>
      <c r="D13" s="14">
        <v>71</v>
      </c>
      <c r="E13" s="14">
        <v>83</v>
      </c>
      <c r="F13" s="14">
        <f t="shared" si="0"/>
        <v>154</v>
      </c>
      <c r="G13" s="14"/>
    </row>
    <row r="14" spans="2:7" ht="18" customHeight="1">
      <c r="B14" s="14">
        <v>109</v>
      </c>
      <c r="C14" s="14" t="s">
        <v>48</v>
      </c>
      <c r="D14" s="14">
        <v>55</v>
      </c>
      <c r="E14" s="14">
        <v>78</v>
      </c>
      <c r="F14" s="14">
        <f t="shared" si="0"/>
        <v>133</v>
      </c>
      <c r="G14" s="14"/>
    </row>
    <row r="15" spans="2:7" ht="18" customHeight="1">
      <c r="B15" s="14">
        <v>110</v>
      </c>
      <c r="C15" s="14" t="s">
        <v>49</v>
      </c>
      <c r="D15" s="14">
        <v>82</v>
      </c>
      <c r="E15" s="14">
        <v>97</v>
      </c>
      <c r="F15" s="14">
        <f t="shared" si="0"/>
        <v>179</v>
      </c>
      <c r="G15" s="14"/>
    </row>
    <row r="16" spans="2:7" ht="18" customHeight="1">
      <c r="B16" s="14">
        <v>111</v>
      </c>
      <c r="C16" s="14" t="s">
        <v>50</v>
      </c>
      <c r="D16" s="14">
        <v>81</v>
      </c>
      <c r="E16" s="14">
        <v>75</v>
      </c>
      <c r="F16" s="14">
        <f t="shared" si="0"/>
        <v>156</v>
      </c>
      <c r="G16" s="14"/>
    </row>
    <row r="17" spans="2:7" ht="18" customHeight="1">
      <c r="B17" s="14">
        <v>112</v>
      </c>
      <c r="C17" s="14" t="s">
        <v>51</v>
      </c>
      <c r="D17" s="14">
        <v>77</v>
      </c>
      <c r="E17" s="14">
        <v>68</v>
      </c>
      <c r="F17" s="14">
        <f t="shared" si="0"/>
        <v>145</v>
      </c>
      <c r="G17" s="14"/>
    </row>
    <row r="18" spans="2:7" ht="18" customHeight="1">
      <c r="B18" s="14">
        <v>113</v>
      </c>
      <c r="C18" s="14" t="s">
        <v>52</v>
      </c>
      <c r="D18" s="14">
        <v>54</v>
      </c>
      <c r="E18" s="14">
        <v>67</v>
      </c>
      <c r="F18" s="14">
        <f t="shared" si="0"/>
        <v>121</v>
      </c>
      <c r="G18" s="14"/>
    </row>
    <row r="19" spans="2:7" ht="18" customHeight="1">
      <c r="B19" s="14">
        <v>114</v>
      </c>
      <c r="C19" s="14" t="s">
        <v>53</v>
      </c>
      <c r="D19" s="14">
        <v>68</v>
      </c>
      <c r="E19" s="14">
        <v>57</v>
      </c>
      <c r="F19" s="14">
        <f t="shared" si="0"/>
        <v>125</v>
      </c>
      <c r="G19" s="14"/>
    </row>
    <row r="22" spans="2:7" ht="18" customHeight="1">
      <c r="B22" s="5" t="s">
        <v>55</v>
      </c>
    </row>
    <row r="23" spans="2:7" ht="18" customHeight="1">
      <c r="C23" s="5" t="s">
        <v>54</v>
      </c>
    </row>
    <row r="24" spans="2:7" ht="18" customHeight="1">
      <c r="B24" s="5" t="s">
        <v>56</v>
      </c>
    </row>
  </sheetData>
  <mergeCells count="5">
    <mergeCell ref="B4:B5"/>
    <mergeCell ref="C4:C5"/>
    <mergeCell ref="D4:E4"/>
    <mergeCell ref="F4:F5"/>
    <mergeCell ref="G4:G5"/>
  </mergeCells>
  <phoneticPr fontId="1"/>
  <printOptions headings="1"/>
  <pageMargins left="0.78740157480314965" right="0.78740157480314965" top="0.98425196850393704" bottom="0.98425196850393704" header="0.51181102362204722" footer="0.51181102362204722"/>
  <pageSetup paperSize="9" orientation="portrait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G24"/>
  <sheetViews>
    <sheetView workbookViewId="0">
      <selection activeCell="I10" sqref="I10"/>
    </sheetView>
  </sheetViews>
  <sheetFormatPr defaultRowHeight="18" customHeight="1"/>
  <cols>
    <col min="1" max="1" width="4.25" style="5" customWidth="1"/>
    <col min="2" max="2" width="9" style="5"/>
    <col min="3" max="3" width="8.75" style="5" customWidth="1"/>
    <col min="4" max="256" width="9" style="5"/>
    <col min="257" max="257" width="4.25" style="5" customWidth="1"/>
    <col min="258" max="258" width="9" style="5"/>
    <col min="259" max="259" width="8.75" style="5" customWidth="1"/>
    <col min="260" max="512" width="9" style="5"/>
    <col min="513" max="513" width="4.25" style="5" customWidth="1"/>
    <col min="514" max="514" width="9" style="5"/>
    <col min="515" max="515" width="8.75" style="5" customWidth="1"/>
    <col min="516" max="768" width="9" style="5"/>
    <col min="769" max="769" width="4.25" style="5" customWidth="1"/>
    <col min="770" max="770" width="9" style="5"/>
    <col min="771" max="771" width="8.75" style="5" customWidth="1"/>
    <col min="772" max="1024" width="9" style="5"/>
    <col min="1025" max="1025" width="4.25" style="5" customWidth="1"/>
    <col min="1026" max="1026" width="9" style="5"/>
    <col min="1027" max="1027" width="8.75" style="5" customWidth="1"/>
    <col min="1028" max="1280" width="9" style="5"/>
    <col min="1281" max="1281" width="4.25" style="5" customWidth="1"/>
    <col min="1282" max="1282" width="9" style="5"/>
    <col min="1283" max="1283" width="8.75" style="5" customWidth="1"/>
    <col min="1284" max="1536" width="9" style="5"/>
    <col min="1537" max="1537" width="4.25" style="5" customWidth="1"/>
    <col min="1538" max="1538" width="9" style="5"/>
    <col min="1539" max="1539" width="8.75" style="5" customWidth="1"/>
    <col min="1540" max="1792" width="9" style="5"/>
    <col min="1793" max="1793" width="4.25" style="5" customWidth="1"/>
    <col min="1794" max="1794" width="9" style="5"/>
    <col min="1795" max="1795" width="8.75" style="5" customWidth="1"/>
    <col min="1796" max="2048" width="9" style="5"/>
    <col min="2049" max="2049" width="4.25" style="5" customWidth="1"/>
    <col min="2050" max="2050" width="9" style="5"/>
    <col min="2051" max="2051" width="8.75" style="5" customWidth="1"/>
    <col min="2052" max="2304" width="9" style="5"/>
    <col min="2305" max="2305" width="4.25" style="5" customWidth="1"/>
    <col min="2306" max="2306" width="9" style="5"/>
    <col min="2307" max="2307" width="8.75" style="5" customWidth="1"/>
    <col min="2308" max="2560" width="9" style="5"/>
    <col min="2561" max="2561" width="4.25" style="5" customWidth="1"/>
    <col min="2562" max="2562" width="9" style="5"/>
    <col min="2563" max="2563" width="8.75" style="5" customWidth="1"/>
    <col min="2564" max="2816" width="9" style="5"/>
    <col min="2817" max="2817" width="4.25" style="5" customWidth="1"/>
    <col min="2818" max="2818" width="9" style="5"/>
    <col min="2819" max="2819" width="8.75" style="5" customWidth="1"/>
    <col min="2820" max="3072" width="9" style="5"/>
    <col min="3073" max="3073" width="4.25" style="5" customWidth="1"/>
    <col min="3074" max="3074" width="9" style="5"/>
    <col min="3075" max="3075" width="8.75" style="5" customWidth="1"/>
    <col min="3076" max="3328" width="9" style="5"/>
    <col min="3329" max="3329" width="4.25" style="5" customWidth="1"/>
    <col min="3330" max="3330" width="9" style="5"/>
    <col min="3331" max="3331" width="8.75" style="5" customWidth="1"/>
    <col min="3332" max="3584" width="9" style="5"/>
    <col min="3585" max="3585" width="4.25" style="5" customWidth="1"/>
    <col min="3586" max="3586" width="9" style="5"/>
    <col min="3587" max="3587" width="8.75" style="5" customWidth="1"/>
    <col min="3588" max="3840" width="9" style="5"/>
    <col min="3841" max="3841" width="4.25" style="5" customWidth="1"/>
    <col min="3842" max="3842" width="9" style="5"/>
    <col min="3843" max="3843" width="8.75" style="5" customWidth="1"/>
    <col min="3844" max="4096" width="9" style="5"/>
    <col min="4097" max="4097" width="4.25" style="5" customWidth="1"/>
    <col min="4098" max="4098" width="9" style="5"/>
    <col min="4099" max="4099" width="8.75" style="5" customWidth="1"/>
    <col min="4100" max="4352" width="9" style="5"/>
    <col min="4353" max="4353" width="4.25" style="5" customWidth="1"/>
    <col min="4354" max="4354" width="9" style="5"/>
    <col min="4355" max="4355" width="8.75" style="5" customWidth="1"/>
    <col min="4356" max="4608" width="9" style="5"/>
    <col min="4609" max="4609" width="4.25" style="5" customWidth="1"/>
    <col min="4610" max="4610" width="9" style="5"/>
    <col min="4611" max="4611" width="8.75" style="5" customWidth="1"/>
    <col min="4612" max="4864" width="9" style="5"/>
    <col min="4865" max="4865" width="4.25" style="5" customWidth="1"/>
    <col min="4866" max="4866" width="9" style="5"/>
    <col min="4867" max="4867" width="8.75" style="5" customWidth="1"/>
    <col min="4868" max="5120" width="9" style="5"/>
    <col min="5121" max="5121" width="4.25" style="5" customWidth="1"/>
    <col min="5122" max="5122" width="9" style="5"/>
    <col min="5123" max="5123" width="8.75" style="5" customWidth="1"/>
    <col min="5124" max="5376" width="9" style="5"/>
    <col min="5377" max="5377" width="4.25" style="5" customWidth="1"/>
    <col min="5378" max="5378" width="9" style="5"/>
    <col min="5379" max="5379" width="8.75" style="5" customWidth="1"/>
    <col min="5380" max="5632" width="9" style="5"/>
    <col min="5633" max="5633" width="4.25" style="5" customWidth="1"/>
    <col min="5634" max="5634" width="9" style="5"/>
    <col min="5635" max="5635" width="8.75" style="5" customWidth="1"/>
    <col min="5636" max="5888" width="9" style="5"/>
    <col min="5889" max="5889" width="4.25" style="5" customWidth="1"/>
    <col min="5890" max="5890" width="9" style="5"/>
    <col min="5891" max="5891" width="8.75" style="5" customWidth="1"/>
    <col min="5892" max="6144" width="9" style="5"/>
    <col min="6145" max="6145" width="4.25" style="5" customWidth="1"/>
    <col min="6146" max="6146" width="9" style="5"/>
    <col min="6147" max="6147" width="8.75" style="5" customWidth="1"/>
    <col min="6148" max="6400" width="9" style="5"/>
    <col min="6401" max="6401" width="4.25" style="5" customWidth="1"/>
    <col min="6402" max="6402" width="9" style="5"/>
    <col min="6403" max="6403" width="8.75" style="5" customWidth="1"/>
    <col min="6404" max="6656" width="9" style="5"/>
    <col min="6657" max="6657" width="4.25" style="5" customWidth="1"/>
    <col min="6658" max="6658" width="9" style="5"/>
    <col min="6659" max="6659" width="8.75" style="5" customWidth="1"/>
    <col min="6660" max="6912" width="9" style="5"/>
    <col min="6913" max="6913" width="4.25" style="5" customWidth="1"/>
    <col min="6914" max="6914" width="9" style="5"/>
    <col min="6915" max="6915" width="8.75" style="5" customWidth="1"/>
    <col min="6916" max="7168" width="9" style="5"/>
    <col min="7169" max="7169" width="4.25" style="5" customWidth="1"/>
    <col min="7170" max="7170" width="9" style="5"/>
    <col min="7171" max="7171" width="8.75" style="5" customWidth="1"/>
    <col min="7172" max="7424" width="9" style="5"/>
    <col min="7425" max="7425" width="4.25" style="5" customWidth="1"/>
    <col min="7426" max="7426" width="9" style="5"/>
    <col min="7427" max="7427" width="8.75" style="5" customWidth="1"/>
    <col min="7428" max="7680" width="9" style="5"/>
    <col min="7681" max="7681" width="4.25" style="5" customWidth="1"/>
    <col min="7682" max="7682" width="9" style="5"/>
    <col min="7683" max="7683" width="8.75" style="5" customWidth="1"/>
    <col min="7684" max="7936" width="9" style="5"/>
    <col min="7937" max="7937" width="4.25" style="5" customWidth="1"/>
    <col min="7938" max="7938" width="9" style="5"/>
    <col min="7939" max="7939" width="8.75" style="5" customWidth="1"/>
    <col min="7940" max="8192" width="9" style="5"/>
    <col min="8193" max="8193" width="4.25" style="5" customWidth="1"/>
    <col min="8194" max="8194" width="9" style="5"/>
    <col min="8195" max="8195" width="8.75" style="5" customWidth="1"/>
    <col min="8196" max="8448" width="9" style="5"/>
    <col min="8449" max="8449" width="4.25" style="5" customWidth="1"/>
    <col min="8450" max="8450" width="9" style="5"/>
    <col min="8451" max="8451" width="8.75" style="5" customWidth="1"/>
    <col min="8452" max="8704" width="9" style="5"/>
    <col min="8705" max="8705" width="4.25" style="5" customWidth="1"/>
    <col min="8706" max="8706" width="9" style="5"/>
    <col min="8707" max="8707" width="8.75" style="5" customWidth="1"/>
    <col min="8708" max="8960" width="9" style="5"/>
    <col min="8961" max="8961" width="4.25" style="5" customWidth="1"/>
    <col min="8962" max="8962" width="9" style="5"/>
    <col min="8963" max="8963" width="8.75" style="5" customWidth="1"/>
    <col min="8964" max="9216" width="9" style="5"/>
    <col min="9217" max="9217" width="4.25" style="5" customWidth="1"/>
    <col min="9218" max="9218" width="9" style="5"/>
    <col min="9219" max="9219" width="8.75" style="5" customWidth="1"/>
    <col min="9220" max="9472" width="9" style="5"/>
    <col min="9473" max="9473" width="4.25" style="5" customWidth="1"/>
    <col min="9474" max="9474" width="9" style="5"/>
    <col min="9475" max="9475" width="8.75" style="5" customWidth="1"/>
    <col min="9476" max="9728" width="9" style="5"/>
    <col min="9729" max="9729" width="4.25" style="5" customWidth="1"/>
    <col min="9730" max="9730" width="9" style="5"/>
    <col min="9731" max="9731" width="8.75" style="5" customWidth="1"/>
    <col min="9732" max="9984" width="9" style="5"/>
    <col min="9985" max="9985" width="4.25" style="5" customWidth="1"/>
    <col min="9986" max="9986" width="9" style="5"/>
    <col min="9987" max="9987" width="8.75" style="5" customWidth="1"/>
    <col min="9988" max="10240" width="9" style="5"/>
    <col min="10241" max="10241" width="4.25" style="5" customWidth="1"/>
    <col min="10242" max="10242" width="9" style="5"/>
    <col min="10243" max="10243" width="8.75" style="5" customWidth="1"/>
    <col min="10244" max="10496" width="9" style="5"/>
    <col min="10497" max="10497" width="4.25" style="5" customWidth="1"/>
    <col min="10498" max="10498" width="9" style="5"/>
    <col min="10499" max="10499" width="8.75" style="5" customWidth="1"/>
    <col min="10500" max="10752" width="9" style="5"/>
    <col min="10753" max="10753" width="4.25" style="5" customWidth="1"/>
    <col min="10754" max="10754" width="9" style="5"/>
    <col min="10755" max="10755" width="8.75" style="5" customWidth="1"/>
    <col min="10756" max="11008" width="9" style="5"/>
    <col min="11009" max="11009" width="4.25" style="5" customWidth="1"/>
    <col min="11010" max="11010" width="9" style="5"/>
    <col min="11011" max="11011" width="8.75" style="5" customWidth="1"/>
    <col min="11012" max="11264" width="9" style="5"/>
    <col min="11265" max="11265" width="4.25" style="5" customWidth="1"/>
    <col min="11266" max="11266" width="9" style="5"/>
    <col min="11267" max="11267" width="8.75" style="5" customWidth="1"/>
    <col min="11268" max="11520" width="9" style="5"/>
    <col min="11521" max="11521" width="4.25" style="5" customWidth="1"/>
    <col min="11522" max="11522" width="9" style="5"/>
    <col min="11523" max="11523" width="8.75" style="5" customWidth="1"/>
    <col min="11524" max="11776" width="9" style="5"/>
    <col min="11777" max="11777" width="4.25" style="5" customWidth="1"/>
    <col min="11778" max="11778" width="9" style="5"/>
    <col min="11779" max="11779" width="8.75" style="5" customWidth="1"/>
    <col min="11780" max="12032" width="9" style="5"/>
    <col min="12033" max="12033" width="4.25" style="5" customWidth="1"/>
    <col min="12034" max="12034" width="9" style="5"/>
    <col min="12035" max="12035" width="8.75" style="5" customWidth="1"/>
    <col min="12036" max="12288" width="9" style="5"/>
    <col min="12289" max="12289" width="4.25" style="5" customWidth="1"/>
    <col min="12290" max="12290" width="9" style="5"/>
    <col min="12291" max="12291" width="8.75" style="5" customWidth="1"/>
    <col min="12292" max="12544" width="9" style="5"/>
    <col min="12545" max="12545" width="4.25" style="5" customWidth="1"/>
    <col min="12546" max="12546" width="9" style="5"/>
    <col min="12547" max="12547" width="8.75" style="5" customWidth="1"/>
    <col min="12548" max="12800" width="9" style="5"/>
    <col min="12801" max="12801" width="4.25" style="5" customWidth="1"/>
    <col min="12802" max="12802" width="9" style="5"/>
    <col min="12803" max="12803" width="8.75" style="5" customWidth="1"/>
    <col min="12804" max="13056" width="9" style="5"/>
    <col min="13057" max="13057" width="4.25" style="5" customWidth="1"/>
    <col min="13058" max="13058" width="9" style="5"/>
    <col min="13059" max="13059" width="8.75" style="5" customWidth="1"/>
    <col min="13060" max="13312" width="9" style="5"/>
    <col min="13313" max="13313" width="4.25" style="5" customWidth="1"/>
    <col min="13314" max="13314" width="9" style="5"/>
    <col min="13315" max="13315" width="8.75" style="5" customWidth="1"/>
    <col min="13316" max="13568" width="9" style="5"/>
    <col min="13569" max="13569" width="4.25" style="5" customWidth="1"/>
    <col min="13570" max="13570" width="9" style="5"/>
    <col min="13571" max="13571" width="8.75" style="5" customWidth="1"/>
    <col min="13572" max="13824" width="9" style="5"/>
    <col min="13825" max="13825" width="4.25" style="5" customWidth="1"/>
    <col min="13826" max="13826" width="9" style="5"/>
    <col min="13827" max="13827" width="8.75" style="5" customWidth="1"/>
    <col min="13828" max="14080" width="9" style="5"/>
    <col min="14081" max="14081" width="4.25" style="5" customWidth="1"/>
    <col min="14082" max="14082" width="9" style="5"/>
    <col min="14083" max="14083" width="8.75" style="5" customWidth="1"/>
    <col min="14084" max="14336" width="9" style="5"/>
    <col min="14337" max="14337" width="4.25" style="5" customWidth="1"/>
    <col min="14338" max="14338" width="9" style="5"/>
    <col min="14339" max="14339" width="8.75" style="5" customWidth="1"/>
    <col min="14340" max="14592" width="9" style="5"/>
    <col min="14593" max="14593" width="4.25" style="5" customWidth="1"/>
    <col min="14594" max="14594" width="9" style="5"/>
    <col min="14595" max="14595" width="8.75" style="5" customWidth="1"/>
    <col min="14596" max="14848" width="9" style="5"/>
    <col min="14849" max="14849" width="4.25" style="5" customWidth="1"/>
    <col min="14850" max="14850" width="9" style="5"/>
    <col min="14851" max="14851" width="8.75" style="5" customWidth="1"/>
    <col min="14852" max="15104" width="9" style="5"/>
    <col min="15105" max="15105" width="4.25" style="5" customWidth="1"/>
    <col min="15106" max="15106" width="9" style="5"/>
    <col min="15107" max="15107" width="8.75" style="5" customWidth="1"/>
    <col min="15108" max="15360" width="9" style="5"/>
    <col min="15361" max="15361" width="4.25" style="5" customWidth="1"/>
    <col min="15362" max="15362" width="9" style="5"/>
    <col min="15363" max="15363" width="8.75" style="5" customWidth="1"/>
    <col min="15364" max="15616" width="9" style="5"/>
    <col min="15617" max="15617" width="4.25" style="5" customWidth="1"/>
    <col min="15618" max="15618" width="9" style="5"/>
    <col min="15619" max="15619" width="8.75" style="5" customWidth="1"/>
    <col min="15620" max="15872" width="9" style="5"/>
    <col min="15873" max="15873" width="4.25" style="5" customWidth="1"/>
    <col min="15874" max="15874" width="9" style="5"/>
    <col min="15875" max="15875" width="8.75" style="5" customWidth="1"/>
    <col min="15876" max="16128" width="9" style="5"/>
    <col min="16129" max="16129" width="4.25" style="5" customWidth="1"/>
    <col min="16130" max="16130" width="9" style="5"/>
    <col min="16131" max="16131" width="8.75" style="5" customWidth="1"/>
    <col min="16132" max="16384" width="9" style="5"/>
  </cols>
  <sheetData>
    <row r="2" spans="2:7" ht="18" customHeight="1">
      <c r="B2" s="5" t="s">
        <v>33</v>
      </c>
    </row>
    <row r="4" spans="2:7" ht="18" customHeight="1">
      <c r="B4" s="22" t="s">
        <v>34</v>
      </c>
      <c r="C4" s="22" t="s">
        <v>18</v>
      </c>
      <c r="D4" s="23" t="s">
        <v>35</v>
      </c>
      <c r="E4" s="23"/>
      <c r="F4" s="22" t="s">
        <v>36</v>
      </c>
      <c r="G4" s="22" t="s">
        <v>37</v>
      </c>
    </row>
    <row r="5" spans="2:7" ht="18" customHeight="1">
      <c r="B5" s="22"/>
      <c r="C5" s="22"/>
      <c r="D5" s="13" t="s">
        <v>38</v>
      </c>
      <c r="E5" s="13" t="s">
        <v>39</v>
      </c>
      <c r="F5" s="22"/>
      <c r="G5" s="22"/>
    </row>
    <row r="6" spans="2:7" ht="18" customHeight="1">
      <c r="B6" s="14">
        <v>101</v>
      </c>
      <c r="C6" s="14" t="s">
        <v>40</v>
      </c>
      <c r="D6" s="14">
        <v>85</v>
      </c>
      <c r="E6" s="14">
        <v>82</v>
      </c>
      <c r="F6" s="14">
        <f t="shared" ref="F6:F19" si="0">SUM(D6:E6)</f>
        <v>167</v>
      </c>
      <c r="G6" s="14" t="str">
        <f>IF(F6&gt;=160,"合格","不合格")</f>
        <v>合格</v>
      </c>
    </row>
    <row r="7" spans="2:7" ht="18" customHeight="1">
      <c r="B7" s="14">
        <v>102</v>
      </c>
      <c r="C7" s="14" t="s">
        <v>41</v>
      </c>
      <c r="D7" s="14">
        <v>92</v>
      </c>
      <c r="E7" s="14">
        <v>93</v>
      </c>
      <c r="F7" s="14">
        <f t="shared" si="0"/>
        <v>185</v>
      </c>
      <c r="G7" s="14" t="str">
        <f t="shared" ref="G7:G19" si="1">IF(F7&gt;=160,"合格","不合格")</f>
        <v>合格</v>
      </c>
    </row>
    <row r="8" spans="2:7" ht="18" customHeight="1">
      <c r="B8" s="14">
        <v>103</v>
      </c>
      <c r="C8" s="14" t="s">
        <v>42</v>
      </c>
      <c r="D8" s="14">
        <v>97</v>
      </c>
      <c r="E8" s="14">
        <v>95</v>
      </c>
      <c r="F8" s="14">
        <f t="shared" si="0"/>
        <v>192</v>
      </c>
      <c r="G8" s="14" t="str">
        <f t="shared" si="1"/>
        <v>合格</v>
      </c>
    </row>
    <row r="9" spans="2:7" ht="18" customHeight="1">
      <c r="B9" s="14">
        <v>104</v>
      </c>
      <c r="C9" s="14" t="s">
        <v>43</v>
      </c>
      <c r="D9" s="14">
        <v>87</v>
      </c>
      <c r="E9" s="14">
        <v>81</v>
      </c>
      <c r="F9" s="14">
        <f t="shared" si="0"/>
        <v>168</v>
      </c>
      <c r="G9" s="14" t="str">
        <f t="shared" si="1"/>
        <v>合格</v>
      </c>
    </row>
    <row r="10" spans="2:7" ht="18" customHeight="1">
      <c r="B10" s="14">
        <v>105</v>
      </c>
      <c r="C10" s="14" t="s">
        <v>44</v>
      </c>
      <c r="D10" s="14">
        <v>63</v>
      </c>
      <c r="E10" s="14">
        <v>62</v>
      </c>
      <c r="F10" s="14">
        <f t="shared" si="0"/>
        <v>125</v>
      </c>
      <c r="G10" s="14" t="str">
        <f t="shared" si="1"/>
        <v>不合格</v>
      </c>
    </row>
    <row r="11" spans="2:7" ht="18" customHeight="1">
      <c r="B11" s="14">
        <v>106</v>
      </c>
      <c r="C11" s="14" t="s">
        <v>45</v>
      </c>
      <c r="D11" s="14">
        <v>77</v>
      </c>
      <c r="E11" s="14">
        <v>67</v>
      </c>
      <c r="F11" s="14">
        <f t="shared" si="0"/>
        <v>144</v>
      </c>
      <c r="G11" s="14" t="str">
        <f t="shared" si="1"/>
        <v>不合格</v>
      </c>
    </row>
    <row r="12" spans="2:7" ht="18" customHeight="1">
      <c r="B12" s="14">
        <v>107</v>
      </c>
      <c r="C12" s="14" t="s">
        <v>46</v>
      </c>
      <c r="D12" s="14">
        <v>97</v>
      </c>
      <c r="E12" s="14">
        <v>97</v>
      </c>
      <c r="F12" s="14">
        <f t="shared" si="0"/>
        <v>194</v>
      </c>
      <c r="G12" s="14" t="str">
        <f t="shared" si="1"/>
        <v>合格</v>
      </c>
    </row>
    <row r="13" spans="2:7" ht="18" customHeight="1">
      <c r="B13" s="14">
        <v>108</v>
      </c>
      <c r="C13" s="14" t="s">
        <v>47</v>
      </c>
      <c r="D13" s="14">
        <v>71</v>
      </c>
      <c r="E13" s="14">
        <v>83</v>
      </c>
      <c r="F13" s="14">
        <f t="shared" si="0"/>
        <v>154</v>
      </c>
      <c r="G13" s="14" t="str">
        <f t="shared" si="1"/>
        <v>不合格</v>
      </c>
    </row>
    <row r="14" spans="2:7" ht="18" customHeight="1">
      <c r="B14" s="14">
        <v>109</v>
      </c>
      <c r="C14" s="14" t="s">
        <v>48</v>
      </c>
      <c r="D14" s="14">
        <v>55</v>
      </c>
      <c r="E14" s="14">
        <v>78</v>
      </c>
      <c r="F14" s="14">
        <f t="shared" si="0"/>
        <v>133</v>
      </c>
      <c r="G14" s="14" t="str">
        <f t="shared" si="1"/>
        <v>不合格</v>
      </c>
    </row>
    <row r="15" spans="2:7" ht="18" customHeight="1">
      <c r="B15" s="14">
        <v>110</v>
      </c>
      <c r="C15" s="14" t="s">
        <v>49</v>
      </c>
      <c r="D15" s="14">
        <v>82</v>
      </c>
      <c r="E15" s="14">
        <v>97</v>
      </c>
      <c r="F15" s="14">
        <f t="shared" si="0"/>
        <v>179</v>
      </c>
      <c r="G15" s="14" t="str">
        <f t="shared" si="1"/>
        <v>合格</v>
      </c>
    </row>
    <row r="16" spans="2:7" ht="18" customHeight="1">
      <c r="B16" s="14">
        <v>111</v>
      </c>
      <c r="C16" s="14" t="s">
        <v>50</v>
      </c>
      <c r="D16" s="14">
        <v>81</v>
      </c>
      <c r="E16" s="14">
        <v>75</v>
      </c>
      <c r="F16" s="14">
        <f t="shared" si="0"/>
        <v>156</v>
      </c>
      <c r="G16" s="14" t="str">
        <f t="shared" si="1"/>
        <v>不合格</v>
      </c>
    </row>
    <row r="17" spans="2:7" ht="18" customHeight="1">
      <c r="B17" s="14">
        <v>112</v>
      </c>
      <c r="C17" s="14" t="s">
        <v>51</v>
      </c>
      <c r="D17" s="14">
        <v>77</v>
      </c>
      <c r="E17" s="14">
        <v>68</v>
      </c>
      <c r="F17" s="14">
        <f t="shared" si="0"/>
        <v>145</v>
      </c>
      <c r="G17" s="14" t="str">
        <f t="shared" si="1"/>
        <v>不合格</v>
      </c>
    </row>
    <row r="18" spans="2:7" ht="18" customHeight="1">
      <c r="B18" s="14">
        <v>113</v>
      </c>
      <c r="C18" s="14" t="s">
        <v>52</v>
      </c>
      <c r="D18" s="14">
        <v>54</v>
      </c>
      <c r="E18" s="14">
        <v>67</v>
      </c>
      <c r="F18" s="14">
        <f t="shared" si="0"/>
        <v>121</v>
      </c>
      <c r="G18" s="14" t="str">
        <f t="shared" si="1"/>
        <v>不合格</v>
      </c>
    </row>
    <row r="19" spans="2:7" ht="18" customHeight="1">
      <c r="B19" s="14">
        <v>114</v>
      </c>
      <c r="C19" s="14" t="s">
        <v>53</v>
      </c>
      <c r="D19" s="14">
        <v>68</v>
      </c>
      <c r="E19" s="14">
        <v>57</v>
      </c>
      <c r="F19" s="14">
        <f t="shared" si="0"/>
        <v>125</v>
      </c>
      <c r="G19" s="14" t="str">
        <f t="shared" si="1"/>
        <v>不合格</v>
      </c>
    </row>
    <row r="22" spans="2:7" ht="18" customHeight="1">
      <c r="B22" s="5" t="s">
        <v>55</v>
      </c>
    </row>
    <row r="23" spans="2:7" ht="18" customHeight="1">
      <c r="C23" s="5" t="s">
        <v>54</v>
      </c>
    </row>
    <row r="24" spans="2:7" ht="18" customHeight="1">
      <c r="B24" s="5" t="s">
        <v>56</v>
      </c>
    </row>
  </sheetData>
  <mergeCells count="5">
    <mergeCell ref="B4:B5"/>
    <mergeCell ref="C4:C5"/>
    <mergeCell ref="D4:E4"/>
    <mergeCell ref="F4:F5"/>
    <mergeCell ref="G4:G5"/>
  </mergeCells>
  <phoneticPr fontId="1"/>
  <printOptions headings="1"/>
  <pageMargins left="0.78740157480314965" right="0.78740157480314965" top="0.98425196850393704" bottom="0.98425196850393704" header="0.51181102362204722" footer="0.51181102362204722"/>
  <pageSetup paperSize="9" orientation="portrait" horizontalDpi="4294967294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2"/>
  <sheetViews>
    <sheetView zoomScaleNormal="100" zoomScaleSheetLayoutView="80" workbookViewId="0">
      <selection activeCell="F23" sqref="F23"/>
    </sheetView>
  </sheetViews>
  <sheetFormatPr defaultRowHeight="18" customHeight="1"/>
  <cols>
    <col min="1" max="1" width="9" style="15" customWidth="1"/>
    <col min="2" max="16384" width="9" style="15"/>
  </cols>
  <sheetData>
    <row r="1" spans="1:6" ht="18" customHeight="1">
      <c r="A1" s="15" t="s">
        <v>67</v>
      </c>
    </row>
    <row r="2" spans="1:6" ht="18" customHeight="1">
      <c r="B2" s="15" t="s">
        <v>66</v>
      </c>
    </row>
    <row r="4" spans="1:6" ht="18" customHeight="1">
      <c r="B4" s="16" t="s">
        <v>18</v>
      </c>
      <c r="C4" s="16" t="s">
        <v>65</v>
      </c>
      <c r="D4" s="16" t="s">
        <v>64</v>
      </c>
      <c r="E4" s="16" t="s">
        <v>63</v>
      </c>
      <c r="F4" s="16" t="s">
        <v>62</v>
      </c>
    </row>
    <row r="5" spans="1:6" ht="18" customHeight="1">
      <c r="B5" s="14" t="s">
        <v>61</v>
      </c>
      <c r="C5" s="14">
        <v>90</v>
      </c>
      <c r="D5" s="14">
        <v>68</v>
      </c>
      <c r="E5" s="14"/>
      <c r="F5" s="14"/>
    </row>
    <row r="6" spans="1:6" ht="18" customHeight="1">
      <c r="B6" s="14" t="s">
        <v>60</v>
      </c>
      <c r="C6" s="14">
        <v>74</v>
      </c>
      <c r="D6" s="15">
        <v>85</v>
      </c>
      <c r="E6" s="14"/>
      <c r="F6" s="14"/>
    </row>
    <row r="7" spans="1:6" ht="18" customHeight="1">
      <c r="B7" s="14" t="s">
        <v>59</v>
      </c>
      <c r="C7" s="14">
        <v>85</v>
      </c>
      <c r="D7" s="14">
        <v>96</v>
      </c>
      <c r="E7" s="14"/>
      <c r="F7" s="14"/>
    </row>
    <row r="8" spans="1:6" ht="18" customHeight="1">
      <c r="B8" s="14" t="s">
        <v>58</v>
      </c>
      <c r="C8" s="14">
        <v>60</v>
      </c>
      <c r="D8" s="14">
        <v>55</v>
      </c>
      <c r="E8" s="14"/>
      <c r="F8" s="14"/>
    </row>
    <row r="9" spans="1:6" ht="18" customHeight="1">
      <c r="B9" s="14" t="s">
        <v>57</v>
      </c>
      <c r="C9" s="14">
        <v>65</v>
      </c>
      <c r="D9" s="14">
        <v>75</v>
      </c>
      <c r="E9" s="14"/>
      <c r="F9" s="14"/>
    </row>
    <row r="11" spans="1:6" ht="18" customHeight="1">
      <c r="B11" s="15" t="s">
        <v>68</v>
      </c>
    </row>
    <row r="12" spans="1:6" ht="18" customHeight="1">
      <c r="B12" s="15" t="s">
        <v>69</v>
      </c>
    </row>
  </sheetData>
  <phoneticPr fontId="1"/>
  <pageMargins left="0.25" right="0.25" top="0.75" bottom="0.75" header="0.3" footer="0.3"/>
  <pageSetup paperSize="9" scale="89" orientation="landscape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2"/>
  <sheetViews>
    <sheetView zoomScaleNormal="100" zoomScaleSheetLayoutView="80" workbookViewId="0">
      <selection activeCell="G20" sqref="G20"/>
    </sheetView>
  </sheetViews>
  <sheetFormatPr defaultRowHeight="18" customHeight="1"/>
  <cols>
    <col min="1" max="1" width="9" style="15" customWidth="1"/>
    <col min="2" max="16384" width="9" style="15"/>
  </cols>
  <sheetData>
    <row r="1" spans="1:6" ht="18" customHeight="1">
      <c r="A1" s="15" t="s">
        <v>67</v>
      </c>
    </row>
    <row r="2" spans="1:6" ht="18" customHeight="1">
      <c r="B2" s="15" t="s">
        <v>66</v>
      </c>
    </row>
    <row r="4" spans="1:6" ht="18" customHeight="1">
      <c r="B4" s="16" t="s">
        <v>18</v>
      </c>
      <c r="C4" s="16" t="s">
        <v>65</v>
      </c>
      <c r="D4" s="16" t="s">
        <v>64</v>
      </c>
      <c r="E4" s="16" t="s">
        <v>63</v>
      </c>
      <c r="F4" s="16" t="s">
        <v>62</v>
      </c>
    </row>
    <row r="5" spans="1:6" ht="18" customHeight="1">
      <c r="B5" s="14" t="s">
        <v>61</v>
      </c>
      <c r="C5" s="14">
        <v>90</v>
      </c>
      <c r="D5" s="14">
        <v>68</v>
      </c>
      <c r="E5" s="14" t="str">
        <f>IF(AND(C5&gt;=70,D5&gt;=70),"合格","不合格")</f>
        <v>不合格</v>
      </c>
      <c r="F5" s="14" t="str">
        <f>IF(OR(C5&gt;=70,D5&gt;=70),"補欠","")</f>
        <v>補欠</v>
      </c>
    </row>
    <row r="6" spans="1:6" ht="18" customHeight="1">
      <c r="B6" s="14" t="s">
        <v>60</v>
      </c>
      <c r="C6" s="14">
        <v>74</v>
      </c>
      <c r="D6" s="15">
        <v>85</v>
      </c>
      <c r="E6" s="14" t="str">
        <f t="shared" ref="E6:E9" si="0">IF(AND(C6&gt;=70,D6&gt;=70),"合格","不合格")</f>
        <v>合格</v>
      </c>
      <c r="F6" s="14" t="str">
        <f t="shared" ref="F6:F9" si="1">IF(OR(C6&gt;=70,D6&gt;=70),"補欠","")</f>
        <v>補欠</v>
      </c>
    </row>
    <row r="7" spans="1:6" ht="18" customHeight="1">
      <c r="B7" s="14" t="s">
        <v>59</v>
      </c>
      <c r="C7" s="14">
        <v>85</v>
      </c>
      <c r="D7" s="14">
        <v>96</v>
      </c>
      <c r="E7" s="14" t="str">
        <f t="shared" si="0"/>
        <v>合格</v>
      </c>
      <c r="F7" s="14" t="str">
        <f t="shared" si="1"/>
        <v>補欠</v>
      </c>
    </row>
    <row r="8" spans="1:6" ht="18" customHeight="1">
      <c r="B8" s="14" t="s">
        <v>58</v>
      </c>
      <c r="C8" s="14">
        <v>60</v>
      </c>
      <c r="D8" s="14">
        <v>55</v>
      </c>
      <c r="E8" s="14" t="str">
        <f t="shared" si="0"/>
        <v>不合格</v>
      </c>
      <c r="F8" s="14" t="str">
        <f t="shared" si="1"/>
        <v/>
      </c>
    </row>
    <row r="9" spans="1:6" ht="18" customHeight="1">
      <c r="B9" s="14" t="s">
        <v>57</v>
      </c>
      <c r="C9" s="14">
        <v>65</v>
      </c>
      <c r="D9" s="14">
        <v>75</v>
      </c>
      <c r="E9" s="14" t="str">
        <f t="shared" si="0"/>
        <v>不合格</v>
      </c>
      <c r="F9" s="14" t="str">
        <f t="shared" si="1"/>
        <v>補欠</v>
      </c>
    </row>
    <row r="11" spans="1:6" ht="18" customHeight="1">
      <c r="B11" s="15" t="s">
        <v>68</v>
      </c>
    </row>
    <row r="12" spans="1:6" ht="18" customHeight="1">
      <c r="B12" s="15" t="s">
        <v>69</v>
      </c>
    </row>
  </sheetData>
  <phoneticPr fontId="1"/>
  <pageMargins left="0.25" right="0.25" top="0.75" bottom="0.75" header="0.3" footer="0.3"/>
  <pageSetup paperSize="9" scale="89" orientation="landscape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4" sqref="A34"/>
    </sheetView>
  </sheetViews>
  <sheetFormatPr defaultRowHeight="18" customHeight="1"/>
  <cols>
    <col min="1" max="1" width="10.5" style="4" bestFit="1" customWidth="1"/>
    <col min="2" max="2" width="13.875" style="4" bestFit="1" customWidth="1"/>
    <col min="3" max="3" width="10.125" style="4" bestFit="1" customWidth="1"/>
    <col min="4" max="16384" width="9" style="4"/>
  </cols>
  <sheetData>
    <row r="1" spans="1:3" ht="18" customHeight="1">
      <c r="A1" s="17" t="s">
        <v>70</v>
      </c>
      <c r="B1" s="17" t="s">
        <v>71</v>
      </c>
      <c r="C1" s="17" t="s">
        <v>72</v>
      </c>
    </row>
    <row r="2" spans="1:3" ht="18" customHeight="1">
      <c r="A2" s="18">
        <v>101</v>
      </c>
      <c r="B2" s="18" t="s">
        <v>73</v>
      </c>
      <c r="C2" s="19">
        <v>218000</v>
      </c>
    </row>
    <row r="3" spans="1:3" ht="18" customHeight="1">
      <c r="A3" s="18">
        <v>102</v>
      </c>
      <c r="B3" s="18" t="s">
        <v>74</v>
      </c>
      <c r="C3" s="19">
        <v>39800</v>
      </c>
    </row>
    <row r="4" spans="1:3" ht="18" customHeight="1">
      <c r="A4" s="18">
        <v>103</v>
      </c>
      <c r="B4" s="18" t="s">
        <v>75</v>
      </c>
      <c r="C4" s="19">
        <v>29800</v>
      </c>
    </row>
    <row r="5" spans="1:3" ht="18" customHeight="1">
      <c r="A5" s="18">
        <v>104</v>
      </c>
      <c r="B5" s="18" t="s">
        <v>76</v>
      </c>
      <c r="C5" s="19">
        <v>127000</v>
      </c>
    </row>
    <row r="6" spans="1:3" ht="18" customHeight="1">
      <c r="A6" s="18">
        <v>105</v>
      </c>
      <c r="B6" s="18" t="s">
        <v>77</v>
      </c>
      <c r="C6" s="19">
        <v>48000</v>
      </c>
    </row>
    <row r="7" spans="1:3" ht="18" customHeight="1">
      <c r="A7" s="20"/>
      <c r="B7" s="20"/>
      <c r="C7" s="20"/>
    </row>
    <row r="8" spans="1:3" ht="18" customHeight="1">
      <c r="A8" s="17" t="s">
        <v>78</v>
      </c>
      <c r="B8" s="17" t="s">
        <v>72</v>
      </c>
      <c r="C8" s="20"/>
    </row>
    <row r="9" spans="1:3" ht="18" customHeight="1">
      <c r="A9" s="18">
        <v>103</v>
      </c>
      <c r="B9" s="18"/>
      <c r="C9" s="20"/>
    </row>
    <row r="10" spans="1:3" ht="18" customHeight="1">
      <c r="A10" s="18">
        <v>105</v>
      </c>
      <c r="B10" s="18"/>
      <c r="C10" s="20"/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9B755DD8DA8704A9F7850E52B3A9A05" ma:contentTypeVersion="11" ma:contentTypeDescription="新しいドキュメントを作成します。" ma:contentTypeScope="" ma:versionID="4a7acff3de5f51f4c00f19d50498c858">
  <xsd:schema xmlns:xsd="http://www.w3.org/2001/XMLSchema" xmlns:xs="http://www.w3.org/2001/XMLSchema" xmlns:p="http://schemas.microsoft.com/office/2006/metadata/properties" xmlns:ns3="12037a58-a3fa-416f-8342-83226e1de1d0" xmlns:ns4="82bc64b3-c209-4e7c-a687-67c4180ab555" targetNamespace="http://schemas.microsoft.com/office/2006/metadata/properties" ma:root="true" ma:fieldsID="a3c244ccc8c3501cdbc49f8deb9afb20" ns3:_="" ns4:_="">
    <xsd:import namespace="12037a58-a3fa-416f-8342-83226e1de1d0"/>
    <xsd:import namespace="82bc64b3-c209-4e7c-a687-67c4180ab55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037a58-a3fa-416f-8342-83226e1de1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bc64b3-c209-4e7c-a687-67c4180ab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2C6535-84A9-43BD-9166-18B817534A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4EFA70-EA91-454F-8459-8E603D4B6A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037a58-a3fa-416f-8342-83226e1de1d0"/>
    <ds:schemaRef ds:uri="82bc64b3-c209-4e7c-a687-67c4180ab5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64B58E-9CA2-453E-ACBE-D2BD31E68D75}">
  <ds:schemaRefs>
    <ds:schemaRef ds:uri="http://purl.org/dc/terms/"/>
    <ds:schemaRef ds:uri="82bc64b3-c209-4e7c-a687-67c4180ab555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2037a58-a3fa-416f-8342-83226e1de1d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計算式の演習</vt:lpstr>
      <vt:lpstr>計算式の演習 (解答)</vt:lpstr>
      <vt:lpstr>日付時刻関数</vt:lpstr>
      <vt:lpstr>日付時刻関(解答）</vt:lpstr>
      <vt:lpstr>IF関数</vt:lpstr>
      <vt:lpstr>IF関数 (解答)</vt:lpstr>
      <vt:lpstr>論理関数とネスト</vt:lpstr>
      <vt:lpstr>論理関数とネスト (解答)</vt:lpstr>
      <vt:lpstr>VLOOKUP関数</vt:lpstr>
      <vt:lpstr>VLOOKUP関数 (解答)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masami takahashi</dc:creator>
  <cp:lastModifiedBy>先生</cp:lastModifiedBy>
  <dcterms:created xsi:type="dcterms:W3CDTF">2019-09-28T02:21:36Z</dcterms:created>
  <dcterms:modified xsi:type="dcterms:W3CDTF">2019-10-02T00:52:59Z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0x01010099B755DD8DA8704A9F7850E52B3A9A05</vt:lpwstr>
  </property>
</Properties>
</file>